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DT RESUPPLY" sheetId="1" r:id="rId3"/>
  </sheets>
  <definedNames/>
  <calcPr/>
</workbook>
</file>

<file path=xl/sharedStrings.xml><?xml version="1.0" encoding="utf-8"?>
<sst xmlns="http://schemas.openxmlformats.org/spreadsheetml/2006/main" count="199" uniqueCount="55">
  <si>
    <t>calories/serving</t>
  </si>
  <si>
    <t>fat g/serving</t>
  </si>
  <si>
    <t>carb g/serving</t>
  </si>
  <si>
    <t>protein g/serving</t>
  </si>
  <si>
    <t>weight/ serving (grams)</t>
  </si>
  <si>
    <t>servings taken</t>
  </si>
  <si>
    <t>total calories</t>
  </si>
  <si>
    <t>total fat (g)</t>
  </si>
  <si>
    <t>total protein (g)</t>
  </si>
  <si>
    <t>total carbs (g)</t>
  </si>
  <si>
    <t>total weight (g)</t>
  </si>
  <si>
    <t>Start/eastern terminus (5 days) @ 2000 cal/day = 10000 cal</t>
  </si>
  <si>
    <t>coffee/tea</t>
  </si>
  <si>
    <t>laird superfood creamer</t>
  </si>
  <si>
    <t>greens powder, cinnamon, ginger, cordyceps</t>
  </si>
  <si>
    <t>collagen powder</t>
  </si>
  <si>
    <t>chia seeds (1 tbl)</t>
  </si>
  <si>
    <t xml:space="preserve"> </t>
  </si>
  <si>
    <t xml:space="preserve">almond butter </t>
  </si>
  <si>
    <t>organic corn tortilla chips</t>
  </si>
  <si>
    <t xml:space="preserve">trail mix </t>
  </si>
  <si>
    <t>granola</t>
  </si>
  <si>
    <t xml:space="preserve">bars </t>
  </si>
  <si>
    <t>chocolate</t>
  </si>
  <si>
    <t xml:space="preserve"> jerky</t>
  </si>
  <si>
    <t>beans</t>
  </si>
  <si>
    <t>mixed veg</t>
  </si>
  <si>
    <t>coconut oil</t>
  </si>
  <si>
    <t>spices</t>
  </si>
  <si>
    <t>wild zora dinner</t>
  </si>
  <si>
    <t>TOTAL</t>
  </si>
  <si>
    <t>Calories from F/C/P</t>
  </si>
  <si>
    <t>pounds</t>
  </si>
  <si>
    <t>Percent of Total</t>
  </si>
  <si>
    <t>ROME (5.5 days) @ 2200/day =12,000 cal</t>
  </si>
  <si>
    <t>hydrate mix</t>
  </si>
  <si>
    <t>jerky</t>
  </si>
  <si>
    <t>bars</t>
  </si>
  <si>
    <t>(MCDERMITT: BUY IN TOWN)</t>
  </si>
  <si>
    <t>FIELDS (3 days) @ 2500 cal/day =7500 cal</t>
  </si>
  <si>
    <t>chia (1 tbl)</t>
  </si>
  <si>
    <t>potato chips</t>
  </si>
  <si>
    <t>jerkey</t>
  </si>
  <si>
    <t>wild zora meal</t>
  </si>
  <si>
    <t>FRENCHGLEN (4 days) @2500 cal/day =10,000 cal</t>
  </si>
  <si>
    <t xml:space="preserve">  </t>
  </si>
  <si>
    <t xml:space="preserve">laird superfood creamer  </t>
  </si>
  <si>
    <t>trail mix</t>
  </si>
  <si>
    <t>PLUSH (2 days) @ 2500 cal/day = 5000 cal</t>
  </si>
  <si>
    <t>wild zora breakfast</t>
  </si>
  <si>
    <t>nut butter</t>
  </si>
  <si>
    <t>(LAKEVIEW: BUY IN TOWN)</t>
  </si>
  <si>
    <t>PAISLEY (2 days) @ 2500 cal/day = 5000 cal</t>
  </si>
  <si>
    <t>choc coconut creamer</t>
  </si>
  <si>
    <t>CHRISTMAS VALLEY (4 days) @ 2500 cal/day=10,000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</si>
</sst>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i/>
    </font>
    <font>
      <b/>
      <name val="Arial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2" fontId="1" numFmtId="0" xfId="0" applyAlignment="1" applyFill="1" applyFont="1">
      <alignment readingOrder="0" shrinkToFit="0" wrapText="1"/>
    </xf>
    <xf borderId="0" fillId="2" fontId="2" numFmtId="0" xfId="0" applyAlignment="1" applyFont="1">
      <alignment shrinkToFit="0" wrapText="1"/>
    </xf>
    <xf borderId="0" fillId="2" fontId="2" numFmtId="0" xfId="0" applyAlignment="1" applyFon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2" xfId="0" applyAlignment="1" applyFont="1" applyNumberFormat="1">
      <alignment readingOrder="0" shrinkToFit="0" wrapText="1"/>
    </xf>
    <xf borderId="0" fillId="0" fontId="2" numFmtId="0" xfId="0" applyAlignment="1" applyFont="1">
      <alignment horizontal="right" readingOrder="0" shrinkToFit="0" wrapText="1"/>
    </xf>
    <xf borderId="1" fillId="0" fontId="3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vertical="bottom"/>
    </xf>
    <xf borderId="0" fillId="0" fontId="4" numFmtId="0" xfId="0" applyAlignment="1" applyFont="1">
      <alignment horizontal="right" shrinkToFit="0" vertical="bottom" wrapText="1"/>
    </xf>
    <xf borderId="1" fillId="0" fontId="2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8.0"/>
    <col customWidth="1" min="2" max="2" width="9.14"/>
    <col customWidth="1" min="3" max="3" width="12.14"/>
    <col customWidth="1" min="4" max="4" width="13.86"/>
    <col customWidth="1" min="5" max="5" width="9.43"/>
    <col customWidth="1" min="6" max="6" width="9.14"/>
    <col customWidth="1" min="7" max="7" width="8.71"/>
    <col customWidth="1" min="8" max="8" width="8.14"/>
    <col customWidth="1" min="9" max="9" width="7.86"/>
    <col customWidth="1" min="10" max="11" width="11.86"/>
    <col customWidth="1" min="12" max="12" width="11.43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11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6" t="s">
        <v>12</v>
      </c>
      <c r="B3" s="6">
        <v>0.0</v>
      </c>
      <c r="C3" s="6">
        <v>0.0</v>
      </c>
      <c r="D3" s="6">
        <v>0.0</v>
      </c>
      <c r="E3" s="6">
        <v>0.0</v>
      </c>
      <c r="F3" s="6">
        <v>0.0</v>
      </c>
      <c r="G3" s="6">
        <v>0.0</v>
      </c>
      <c r="H3" s="6">
        <v>0.0</v>
      </c>
      <c r="I3" s="7">
        <f t="shared" ref="I3:I15" si="1">C3*G3</f>
        <v>0</v>
      </c>
      <c r="J3" s="7">
        <f t="shared" ref="J3:J7" si="2">E3*G3</f>
        <v>0</v>
      </c>
      <c r="K3" s="7">
        <f t="shared" ref="K3:K7" si="3">D3*G3</f>
        <v>0</v>
      </c>
      <c r="L3" s="7">
        <f t="shared" ref="L3:L7" si="4">F3*G3</f>
        <v>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6" t="s">
        <v>13</v>
      </c>
      <c r="B4" s="6">
        <v>75.0</v>
      </c>
      <c r="C4" s="6">
        <v>3.0</v>
      </c>
      <c r="D4" s="6">
        <v>3.0</v>
      </c>
      <c r="E4" s="6">
        <v>0.0</v>
      </c>
      <c r="F4" s="6">
        <v>4.0</v>
      </c>
      <c r="G4" s="6">
        <v>5.0</v>
      </c>
      <c r="H4" s="7">
        <f t="shared" ref="H4:H7" si="5">B4*G4</f>
        <v>375</v>
      </c>
      <c r="I4" s="7">
        <f t="shared" si="1"/>
        <v>15</v>
      </c>
      <c r="J4" s="7">
        <f t="shared" si="2"/>
        <v>0</v>
      </c>
      <c r="K4" s="7">
        <f t="shared" si="3"/>
        <v>15</v>
      </c>
      <c r="L4" s="7">
        <f t="shared" si="4"/>
        <v>20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6" t="s">
        <v>14</v>
      </c>
      <c r="B5" s="6">
        <v>30.0</v>
      </c>
      <c r="C5" s="6">
        <v>5.0</v>
      </c>
      <c r="D5" s="6">
        <v>7.0</v>
      </c>
      <c r="E5" s="6">
        <v>1.0</v>
      </c>
      <c r="F5" s="6">
        <v>10.0</v>
      </c>
      <c r="G5" s="6">
        <v>5.0</v>
      </c>
      <c r="H5" s="7">
        <f t="shared" si="5"/>
        <v>150</v>
      </c>
      <c r="I5" s="7">
        <f t="shared" si="1"/>
        <v>25</v>
      </c>
      <c r="J5" s="7">
        <f t="shared" si="2"/>
        <v>5</v>
      </c>
      <c r="K5" s="7">
        <f t="shared" si="3"/>
        <v>35</v>
      </c>
      <c r="L5" s="7">
        <f t="shared" si="4"/>
        <v>50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6" t="s">
        <v>15</v>
      </c>
      <c r="B6" s="6">
        <v>70.0</v>
      </c>
      <c r="C6" s="6">
        <v>2.5</v>
      </c>
      <c r="D6" s="6">
        <v>1.0</v>
      </c>
      <c r="E6" s="6">
        <v>10.0</v>
      </c>
      <c r="F6" s="6">
        <v>15.0</v>
      </c>
      <c r="G6" s="6">
        <v>5.0</v>
      </c>
      <c r="H6" s="7">
        <f t="shared" si="5"/>
        <v>350</v>
      </c>
      <c r="I6" s="7">
        <f t="shared" si="1"/>
        <v>12.5</v>
      </c>
      <c r="J6" s="7">
        <f t="shared" si="2"/>
        <v>50</v>
      </c>
      <c r="K6" s="7">
        <f t="shared" si="3"/>
        <v>5</v>
      </c>
      <c r="L6" s="7">
        <f t="shared" si="4"/>
        <v>75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6" t="s">
        <v>16</v>
      </c>
      <c r="B7" s="6">
        <v>60.0</v>
      </c>
      <c r="C7" s="6">
        <v>5.0</v>
      </c>
      <c r="D7" s="6">
        <v>5.0</v>
      </c>
      <c r="E7" s="6">
        <v>3.0</v>
      </c>
      <c r="F7" s="6">
        <v>13.0</v>
      </c>
      <c r="G7" s="6">
        <v>5.0</v>
      </c>
      <c r="H7" s="6">
        <f t="shared" si="5"/>
        <v>300</v>
      </c>
      <c r="I7" s="7">
        <f t="shared" si="1"/>
        <v>25</v>
      </c>
      <c r="J7" s="7">
        <f t="shared" si="2"/>
        <v>15</v>
      </c>
      <c r="K7" s="7">
        <f t="shared" si="3"/>
        <v>25</v>
      </c>
      <c r="L7" s="7">
        <f t="shared" si="4"/>
        <v>65</v>
      </c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6"/>
      <c r="B8" s="6"/>
      <c r="C8" s="7"/>
      <c r="D8" s="7"/>
      <c r="E8" s="7"/>
      <c r="F8" s="7"/>
      <c r="G8" s="6"/>
      <c r="H8" s="6"/>
      <c r="I8" s="7">
        <f t="shared" si="1"/>
        <v>0</v>
      </c>
      <c r="J8" s="6" t="s">
        <v>17</v>
      </c>
      <c r="K8" s="6" t="s">
        <v>17</v>
      </c>
      <c r="L8" s="6" t="s">
        <v>17</v>
      </c>
      <c r="M8" s="9" t="s">
        <v>17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6" t="s">
        <v>18</v>
      </c>
      <c r="B9" s="6">
        <v>190.0</v>
      </c>
      <c r="C9" s="6">
        <v>17.0</v>
      </c>
      <c r="D9" s="6">
        <v>7.0</v>
      </c>
      <c r="E9" s="6">
        <v>7.0</v>
      </c>
      <c r="F9" s="6">
        <v>32.0</v>
      </c>
      <c r="G9" s="6">
        <v>14.0</v>
      </c>
      <c r="H9" s="6">
        <f t="shared" ref="H9:H15" si="6">B9*G9</f>
        <v>2660</v>
      </c>
      <c r="I9" s="7">
        <f t="shared" si="1"/>
        <v>238</v>
      </c>
      <c r="J9" s="7">
        <f t="shared" ref="J9:J15" si="7">E9*G9</f>
        <v>98</v>
      </c>
      <c r="K9" s="7">
        <f t="shared" ref="K9:K15" si="8">D9*G9</f>
        <v>98</v>
      </c>
      <c r="L9" s="7">
        <f t="shared" ref="L9:L15" si="9">F9*G9</f>
        <v>448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6" t="s">
        <v>19</v>
      </c>
      <c r="B10" s="6">
        <v>140.0</v>
      </c>
      <c r="C10" s="6">
        <v>8.0</v>
      </c>
      <c r="D10" s="6">
        <v>15.0</v>
      </c>
      <c r="E10" s="6">
        <v>2.0</v>
      </c>
      <c r="F10" s="6">
        <v>28.0</v>
      </c>
      <c r="G10" s="6">
        <v>8.5</v>
      </c>
      <c r="H10" s="7">
        <f t="shared" si="6"/>
        <v>1190</v>
      </c>
      <c r="I10" s="7">
        <f t="shared" si="1"/>
        <v>68</v>
      </c>
      <c r="J10" s="7">
        <f t="shared" si="7"/>
        <v>17</v>
      </c>
      <c r="K10" s="7">
        <f t="shared" si="8"/>
        <v>127.5</v>
      </c>
      <c r="L10" s="7">
        <f t="shared" si="9"/>
        <v>238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>
      <c r="A11" s="6" t="s">
        <v>20</v>
      </c>
      <c r="B11" s="6">
        <v>200.0</v>
      </c>
      <c r="C11" s="6">
        <v>17.0</v>
      </c>
      <c r="D11" s="6">
        <v>6.0</v>
      </c>
      <c r="E11" s="6">
        <v>12.0</v>
      </c>
      <c r="F11" s="6">
        <v>34.0</v>
      </c>
      <c r="G11" s="6">
        <v>6.0</v>
      </c>
      <c r="H11" s="7">
        <f t="shared" si="6"/>
        <v>1200</v>
      </c>
      <c r="I11" s="7">
        <f t="shared" si="1"/>
        <v>102</v>
      </c>
      <c r="J11" s="7">
        <f t="shared" si="7"/>
        <v>72</v>
      </c>
      <c r="K11" s="7">
        <f t="shared" si="8"/>
        <v>36</v>
      </c>
      <c r="L11" s="7">
        <f t="shared" si="9"/>
        <v>204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>
      <c r="A12" s="6" t="s">
        <v>21</v>
      </c>
      <c r="B12" s="6">
        <v>210.0</v>
      </c>
      <c r="C12" s="6">
        <v>16.0</v>
      </c>
      <c r="D12" s="6">
        <v>14.0</v>
      </c>
      <c r="E12" s="6">
        <v>6.0</v>
      </c>
      <c r="F12" s="6">
        <v>42.0</v>
      </c>
      <c r="G12" s="6">
        <v>4.0</v>
      </c>
      <c r="H12" s="7">
        <f t="shared" si="6"/>
        <v>840</v>
      </c>
      <c r="I12" s="7">
        <f t="shared" si="1"/>
        <v>64</v>
      </c>
      <c r="J12" s="7">
        <f t="shared" si="7"/>
        <v>24</v>
      </c>
      <c r="K12" s="7">
        <f t="shared" si="8"/>
        <v>56</v>
      </c>
      <c r="L12" s="7">
        <f t="shared" si="9"/>
        <v>168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6" t="s">
        <v>22</v>
      </c>
      <c r="B13" s="6">
        <v>260.0</v>
      </c>
      <c r="C13" s="6">
        <v>12.0</v>
      </c>
      <c r="D13" s="6">
        <v>31.0</v>
      </c>
      <c r="E13" s="6">
        <v>10.0</v>
      </c>
      <c r="F13" s="6">
        <v>70.0</v>
      </c>
      <c r="G13" s="6">
        <v>4.0</v>
      </c>
      <c r="H13" s="7">
        <f t="shared" si="6"/>
        <v>1040</v>
      </c>
      <c r="I13" s="7">
        <f t="shared" si="1"/>
        <v>48</v>
      </c>
      <c r="J13" s="7">
        <f t="shared" si="7"/>
        <v>40</v>
      </c>
      <c r="K13" s="7">
        <f t="shared" si="8"/>
        <v>124</v>
      </c>
      <c r="L13" s="7">
        <f t="shared" si="9"/>
        <v>280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6" t="s">
        <v>23</v>
      </c>
      <c r="B14" s="6">
        <v>250.0</v>
      </c>
      <c r="C14" s="6">
        <v>20.0</v>
      </c>
      <c r="D14" s="6">
        <v>13.0</v>
      </c>
      <c r="E14" s="6">
        <v>4.0</v>
      </c>
      <c r="F14" s="7"/>
      <c r="G14" s="6">
        <v>2.5</v>
      </c>
      <c r="H14" s="7">
        <f t="shared" si="6"/>
        <v>625</v>
      </c>
      <c r="I14" s="7">
        <f t="shared" si="1"/>
        <v>50</v>
      </c>
      <c r="J14" s="7">
        <f t="shared" si="7"/>
        <v>10</v>
      </c>
      <c r="K14" s="7">
        <f t="shared" si="8"/>
        <v>32.5</v>
      </c>
      <c r="L14" s="7">
        <f t="shared" si="9"/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6" t="s">
        <v>24</v>
      </c>
      <c r="B15" s="6">
        <v>110.0</v>
      </c>
      <c r="C15" s="6">
        <v>6.0</v>
      </c>
      <c r="D15" s="6">
        <v>10.0</v>
      </c>
      <c r="E15" s="6">
        <v>7.0</v>
      </c>
      <c r="F15" s="6">
        <v>31.0</v>
      </c>
      <c r="G15" s="6">
        <v>4.0</v>
      </c>
      <c r="H15" s="7">
        <f t="shared" si="6"/>
        <v>440</v>
      </c>
      <c r="I15" s="7">
        <f t="shared" si="1"/>
        <v>24</v>
      </c>
      <c r="J15" s="7">
        <f t="shared" si="7"/>
        <v>28</v>
      </c>
      <c r="K15" s="7">
        <f t="shared" si="8"/>
        <v>40</v>
      </c>
      <c r="L15" s="7">
        <f t="shared" si="9"/>
        <v>124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6"/>
      <c r="B16" s="6"/>
      <c r="C16" s="7"/>
      <c r="D16" s="7"/>
      <c r="E16" s="7"/>
      <c r="F16" s="7"/>
      <c r="G16" s="6"/>
      <c r="H16" s="7"/>
      <c r="I16" s="6" t="s">
        <v>17</v>
      </c>
      <c r="J16" s="6" t="s">
        <v>17</v>
      </c>
      <c r="K16" s="6" t="s">
        <v>17</v>
      </c>
      <c r="L16" s="6" t="s">
        <v>17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6" t="s">
        <v>25</v>
      </c>
      <c r="B17" s="6">
        <v>130.0</v>
      </c>
      <c r="C17" s="6">
        <v>0.0</v>
      </c>
      <c r="D17" s="6">
        <v>24.0</v>
      </c>
      <c r="E17" s="6">
        <v>7.0</v>
      </c>
      <c r="F17" s="6">
        <v>35.0</v>
      </c>
      <c r="G17" s="6">
        <v>6.0</v>
      </c>
      <c r="H17" s="7">
        <f t="shared" ref="H17:H21" si="10">G17*B17</f>
        <v>780</v>
      </c>
      <c r="I17" s="7">
        <f t="shared" ref="I17:I21" si="11">C17*G17</f>
        <v>0</v>
      </c>
      <c r="J17" s="7">
        <f t="shared" ref="J17:J21" si="12">E17*G17</f>
        <v>42</v>
      </c>
      <c r="K17" s="7">
        <f t="shared" ref="K17:K21" si="13">D17*G17</f>
        <v>144</v>
      </c>
      <c r="L17" s="7">
        <f t="shared" ref="L17:L21" si="14">F17*G17</f>
        <v>210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6" t="s">
        <v>26</v>
      </c>
      <c r="B18" s="6">
        <v>30.0</v>
      </c>
      <c r="C18" s="6">
        <v>1.0</v>
      </c>
      <c r="D18" s="6">
        <v>8.0</v>
      </c>
      <c r="E18" s="6">
        <v>3.0</v>
      </c>
      <c r="F18" s="6">
        <v>13.0</v>
      </c>
      <c r="G18" s="6">
        <v>5.0</v>
      </c>
      <c r="H18" s="7">
        <f t="shared" si="10"/>
        <v>150</v>
      </c>
      <c r="I18" s="7">
        <f t="shared" si="11"/>
        <v>5</v>
      </c>
      <c r="J18" s="7">
        <f t="shared" si="12"/>
        <v>15</v>
      </c>
      <c r="K18" s="7">
        <f t="shared" si="13"/>
        <v>40</v>
      </c>
      <c r="L18" s="7">
        <f t="shared" si="14"/>
        <v>65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6" t="s">
        <v>27</v>
      </c>
      <c r="B19" s="6">
        <v>120.0</v>
      </c>
      <c r="C19" s="6">
        <v>14.0</v>
      </c>
      <c r="D19" s="6">
        <v>0.0</v>
      </c>
      <c r="E19" s="6">
        <v>0.0</v>
      </c>
      <c r="F19" s="6">
        <v>15.0</v>
      </c>
      <c r="G19" s="6">
        <v>4.0</v>
      </c>
      <c r="H19" s="7">
        <f t="shared" si="10"/>
        <v>480</v>
      </c>
      <c r="I19" s="7">
        <f t="shared" si="11"/>
        <v>56</v>
      </c>
      <c r="J19" s="7">
        <f t="shared" si="12"/>
        <v>0</v>
      </c>
      <c r="K19" s="7">
        <f t="shared" si="13"/>
        <v>0</v>
      </c>
      <c r="L19" s="7">
        <f t="shared" si="14"/>
        <v>60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6" t="s">
        <v>28</v>
      </c>
      <c r="B20" s="6">
        <v>0.0</v>
      </c>
      <c r="C20" s="6">
        <v>0.0</v>
      </c>
      <c r="D20" s="6">
        <v>0.0</v>
      </c>
      <c r="E20" s="6">
        <v>0.0</v>
      </c>
      <c r="F20" s="6">
        <v>0.0</v>
      </c>
      <c r="G20" s="6">
        <v>0.0</v>
      </c>
      <c r="H20" s="7">
        <f t="shared" si="10"/>
        <v>0</v>
      </c>
      <c r="I20" s="7">
        <f t="shared" si="11"/>
        <v>0</v>
      </c>
      <c r="J20" s="7">
        <f t="shared" si="12"/>
        <v>0</v>
      </c>
      <c r="K20" s="7">
        <f t="shared" si="13"/>
        <v>0</v>
      </c>
      <c r="L20" s="7">
        <f t="shared" si="14"/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6" t="s">
        <v>29</v>
      </c>
      <c r="B21" s="6">
        <v>310.0</v>
      </c>
      <c r="C21" s="6">
        <v>7.0</v>
      </c>
      <c r="D21" s="6">
        <v>38.0</v>
      </c>
      <c r="E21" s="6">
        <v>35.0</v>
      </c>
      <c r="F21" s="6">
        <v>85.0</v>
      </c>
      <c r="G21" s="6">
        <v>1.0</v>
      </c>
      <c r="H21" s="7">
        <f t="shared" si="10"/>
        <v>310</v>
      </c>
      <c r="I21" s="7">
        <f t="shared" si="11"/>
        <v>7</v>
      </c>
      <c r="J21" s="7">
        <f t="shared" si="12"/>
        <v>35</v>
      </c>
      <c r="K21" s="7">
        <f t="shared" si="13"/>
        <v>38</v>
      </c>
      <c r="L21" s="7">
        <f t="shared" si="14"/>
        <v>85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1"/>
      <c r="B22" s="8"/>
      <c r="C22" s="8"/>
      <c r="D22" s="8"/>
      <c r="E22" s="8"/>
      <c r="F22" s="8"/>
      <c r="G22" s="8"/>
      <c r="H22" s="2"/>
      <c r="I22" s="9" t="s">
        <v>17</v>
      </c>
      <c r="J22" s="9" t="s">
        <v>17</v>
      </c>
      <c r="K22" s="9" t="s">
        <v>17</v>
      </c>
      <c r="L22" s="9" t="s">
        <v>17</v>
      </c>
      <c r="M22" s="9" t="s">
        <v>17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1" t="s">
        <v>30</v>
      </c>
      <c r="B23" s="2"/>
      <c r="C23" s="2"/>
      <c r="D23" s="2"/>
      <c r="E23" s="2"/>
      <c r="F23" s="2"/>
      <c r="G23" s="2"/>
      <c r="H23" s="2">
        <f t="shared" ref="H23:K23" si="15">sum(H9:H21)</f>
        <v>9715</v>
      </c>
      <c r="I23" s="9">
        <f t="shared" si="15"/>
        <v>662</v>
      </c>
      <c r="J23" s="9">
        <f t="shared" si="15"/>
        <v>381</v>
      </c>
      <c r="K23" s="9">
        <f t="shared" si="15"/>
        <v>736</v>
      </c>
      <c r="L23" s="10">
        <f>sum(L9:L21)/28/16</f>
        <v>4.200892857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9" t="s">
        <v>31</v>
      </c>
      <c r="B24" s="8"/>
      <c r="C24" s="8"/>
      <c r="D24" s="8"/>
      <c r="E24" s="8"/>
      <c r="F24" s="8"/>
      <c r="G24" s="8"/>
      <c r="H24" s="8"/>
      <c r="I24" s="10">
        <f>I23*9</f>
        <v>5958</v>
      </c>
      <c r="J24" s="9">
        <f t="shared" ref="J24:K24" si="16">J23*4</f>
        <v>1524</v>
      </c>
      <c r="K24" s="9">
        <f t="shared" si="16"/>
        <v>2944</v>
      </c>
      <c r="L24" s="11" t="s">
        <v>32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9" t="s">
        <v>33</v>
      </c>
      <c r="B25" s="8"/>
      <c r="C25" s="8"/>
      <c r="D25" s="8"/>
      <c r="E25" s="8"/>
      <c r="F25" s="8"/>
      <c r="G25" s="8"/>
      <c r="H25" s="8"/>
      <c r="I25" s="10">
        <f>I24/H23*100</f>
        <v>61.32784354</v>
      </c>
      <c r="J25" s="10">
        <f>J24/H23*100</f>
        <v>15.68708183</v>
      </c>
      <c r="K25" s="10">
        <f>K24/H23*100</f>
        <v>30.30365414</v>
      </c>
      <c r="L25" s="11" t="s">
        <v>17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3" t="s">
        <v>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6" t="s">
        <v>12</v>
      </c>
      <c r="B28" s="6">
        <v>0.0</v>
      </c>
      <c r="C28" s="6">
        <v>0.0</v>
      </c>
      <c r="D28" s="6">
        <v>0.0</v>
      </c>
      <c r="E28" s="6">
        <v>0.0</v>
      </c>
      <c r="F28" s="6">
        <v>0.0</v>
      </c>
      <c r="G28" s="6">
        <v>0.0</v>
      </c>
      <c r="H28" s="6">
        <v>0.0</v>
      </c>
      <c r="I28" s="7">
        <f t="shared" ref="I28:I47" si="17">C28*G28</f>
        <v>0</v>
      </c>
      <c r="J28" s="7">
        <f t="shared" ref="J28:J33" si="18">E28*G28</f>
        <v>0</v>
      </c>
      <c r="K28" s="7">
        <f t="shared" ref="K28:K33" si="19">D28*G28</f>
        <v>0</v>
      </c>
      <c r="L28" s="7">
        <f t="shared" ref="L28:L33" si="20">F28*G28</f>
        <v>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6" t="s">
        <v>13</v>
      </c>
      <c r="B29" s="6">
        <v>135.0</v>
      </c>
      <c r="C29" s="6">
        <v>3.0</v>
      </c>
      <c r="D29" s="6">
        <v>3.0</v>
      </c>
      <c r="E29" s="6">
        <v>0.0</v>
      </c>
      <c r="F29" s="6">
        <v>4.0</v>
      </c>
      <c r="G29" s="6">
        <v>5.0</v>
      </c>
      <c r="H29" s="7">
        <f t="shared" ref="H29:H33" si="21">B29*G29</f>
        <v>675</v>
      </c>
      <c r="I29" s="7">
        <f t="shared" si="17"/>
        <v>15</v>
      </c>
      <c r="J29" s="7">
        <f t="shared" si="18"/>
        <v>0</v>
      </c>
      <c r="K29" s="7">
        <f t="shared" si="19"/>
        <v>15</v>
      </c>
      <c r="L29" s="7">
        <f t="shared" si="20"/>
        <v>20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6" t="s">
        <v>16</v>
      </c>
      <c r="B30" s="6">
        <v>60.0</v>
      </c>
      <c r="C30" s="6">
        <v>5.0</v>
      </c>
      <c r="D30" s="6">
        <v>5.0</v>
      </c>
      <c r="E30" s="6">
        <v>3.0</v>
      </c>
      <c r="F30" s="6">
        <v>13.0</v>
      </c>
      <c r="G30" s="6">
        <v>5.0</v>
      </c>
      <c r="H30" s="7">
        <f t="shared" si="21"/>
        <v>300</v>
      </c>
      <c r="I30" s="7">
        <f t="shared" si="17"/>
        <v>25</v>
      </c>
      <c r="J30" s="7">
        <f t="shared" si="18"/>
        <v>15</v>
      </c>
      <c r="K30" s="7">
        <f t="shared" si="19"/>
        <v>25</v>
      </c>
      <c r="L30" s="7">
        <f t="shared" si="20"/>
        <v>65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6" t="s">
        <v>14</v>
      </c>
      <c r="B31" s="6">
        <v>30.0</v>
      </c>
      <c r="C31" s="6">
        <v>5.0</v>
      </c>
      <c r="D31" s="6">
        <v>7.0</v>
      </c>
      <c r="E31" s="6">
        <v>1.0</v>
      </c>
      <c r="F31" s="6">
        <v>10.0</v>
      </c>
      <c r="G31" s="6">
        <v>5.0</v>
      </c>
      <c r="H31" s="7">
        <f t="shared" si="21"/>
        <v>150</v>
      </c>
      <c r="I31" s="7">
        <f t="shared" si="17"/>
        <v>25</v>
      </c>
      <c r="J31" s="7">
        <f t="shared" si="18"/>
        <v>5</v>
      </c>
      <c r="K31" s="7">
        <f t="shared" si="19"/>
        <v>35</v>
      </c>
      <c r="L31" s="7">
        <f t="shared" si="20"/>
        <v>50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6" t="s">
        <v>15</v>
      </c>
      <c r="B32" s="6">
        <v>70.0</v>
      </c>
      <c r="C32" s="6">
        <v>2.5</v>
      </c>
      <c r="D32" s="6">
        <v>1.0</v>
      </c>
      <c r="E32" s="6">
        <v>10.0</v>
      </c>
      <c r="F32" s="6">
        <v>15.0</v>
      </c>
      <c r="G32" s="6">
        <v>5.0</v>
      </c>
      <c r="H32" s="7">
        <f t="shared" si="21"/>
        <v>350</v>
      </c>
      <c r="I32" s="7">
        <f t="shared" si="17"/>
        <v>12.5</v>
      </c>
      <c r="J32" s="7">
        <f t="shared" si="18"/>
        <v>50</v>
      </c>
      <c r="K32" s="7">
        <f t="shared" si="19"/>
        <v>5</v>
      </c>
      <c r="L32" s="7">
        <f t="shared" si="20"/>
        <v>75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6" t="s">
        <v>35</v>
      </c>
      <c r="B33" s="6">
        <v>40.0</v>
      </c>
      <c r="C33" s="6">
        <v>0.0</v>
      </c>
      <c r="D33" s="6">
        <v>10.0</v>
      </c>
      <c r="E33" s="6">
        <v>0.0</v>
      </c>
      <c r="F33" s="6">
        <v>12.0</v>
      </c>
      <c r="G33" s="6">
        <v>9.0</v>
      </c>
      <c r="H33" s="7">
        <f t="shared" si="21"/>
        <v>360</v>
      </c>
      <c r="I33" s="7">
        <f t="shared" si="17"/>
        <v>0</v>
      </c>
      <c r="J33" s="7">
        <f t="shared" si="18"/>
        <v>0</v>
      </c>
      <c r="K33" s="7">
        <f t="shared" si="19"/>
        <v>90</v>
      </c>
      <c r="L33" s="7">
        <f t="shared" si="20"/>
        <v>108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6"/>
      <c r="B34" s="6"/>
      <c r="C34" s="7"/>
      <c r="D34" s="7"/>
      <c r="E34" s="7"/>
      <c r="F34" s="7"/>
      <c r="G34" s="6"/>
      <c r="H34" s="6"/>
      <c r="I34" s="7">
        <f t="shared" si="17"/>
        <v>0</v>
      </c>
      <c r="J34" s="6" t="s">
        <v>17</v>
      </c>
      <c r="K34" s="6" t="s">
        <v>17</v>
      </c>
      <c r="L34" s="6" t="s">
        <v>17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6" t="s">
        <v>18</v>
      </c>
      <c r="B35" s="6">
        <v>190.0</v>
      </c>
      <c r="C35" s="6">
        <v>17.0</v>
      </c>
      <c r="D35" s="6">
        <v>7.0</v>
      </c>
      <c r="E35" s="6">
        <v>7.0</v>
      </c>
      <c r="F35" s="6">
        <v>32.0</v>
      </c>
      <c r="G35" s="6">
        <v>14.0</v>
      </c>
      <c r="H35" s="6">
        <f t="shared" ref="H35:H41" si="22">B35*G35</f>
        <v>2660</v>
      </c>
      <c r="I35" s="7">
        <f t="shared" si="17"/>
        <v>238</v>
      </c>
      <c r="J35" s="7">
        <f t="shared" ref="J35:J41" si="23">E35*G35</f>
        <v>98</v>
      </c>
      <c r="K35" s="7">
        <f t="shared" ref="K35:K41" si="24">D35*G35</f>
        <v>98</v>
      </c>
      <c r="L35" s="7">
        <f t="shared" ref="L35:L41" si="25">F35*G35</f>
        <v>448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6" t="s">
        <v>19</v>
      </c>
      <c r="B36" s="6">
        <v>140.0</v>
      </c>
      <c r="C36" s="6">
        <v>8.0</v>
      </c>
      <c r="D36" s="6">
        <v>15.0</v>
      </c>
      <c r="E36" s="6">
        <v>2.0</v>
      </c>
      <c r="F36" s="6">
        <v>28.0</v>
      </c>
      <c r="G36" s="6">
        <v>8.6</v>
      </c>
      <c r="H36" s="7">
        <f t="shared" si="22"/>
        <v>1204</v>
      </c>
      <c r="I36" s="7">
        <f t="shared" si="17"/>
        <v>68.8</v>
      </c>
      <c r="J36" s="7">
        <f t="shared" si="23"/>
        <v>17.2</v>
      </c>
      <c r="K36" s="7">
        <f t="shared" si="24"/>
        <v>129</v>
      </c>
      <c r="L36" s="7">
        <f t="shared" si="25"/>
        <v>240.8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6" t="s">
        <v>21</v>
      </c>
      <c r="B37" s="6">
        <v>200.0</v>
      </c>
      <c r="C37" s="6">
        <v>16.0</v>
      </c>
      <c r="D37" s="6">
        <v>14.0</v>
      </c>
      <c r="E37" s="6">
        <v>6.0</v>
      </c>
      <c r="F37" s="6">
        <v>42.0</v>
      </c>
      <c r="G37" s="6">
        <v>6.0</v>
      </c>
      <c r="H37" s="7">
        <f t="shared" si="22"/>
        <v>1200</v>
      </c>
      <c r="I37" s="7">
        <f t="shared" si="17"/>
        <v>96</v>
      </c>
      <c r="J37" s="7">
        <f t="shared" si="23"/>
        <v>36</v>
      </c>
      <c r="K37" s="7">
        <f t="shared" si="24"/>
        <v>84</v>
      </c>
      <c r="L37" s="7">
        <f t="shared" si="25"/>
        <v>252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6" t="s">
        <v>36</v>
      </c>
      <c r="B38" s="6">
        <v>110.0</v>
      </c>
      <c r="C38" s="6">
        <v>6.0</v>
      </c>
      <c r="D38" s="6">
        <v>10.0</v>
      </c>
      <c r="E38" s="6">
        <v>7.0</v>
      </c>
      <c r="F38" s="6">
        <v>31.0</v>
      </c>
      <c r="G38" s="6">
        <v>4.0</v>
      </c>
      <c r="H38" s="6">
        <f t="shared" si="22"/>
        <v>440</v>
      </c>
      <c r="I38" s="7">
        <f t="shared" si="17"/>
        <v>24</v>
      </c>
      <c r="J38" s="7">
        <f t="shared" si="23"/>
        <v>28</v>
      </c>
      <c r="K38" s="7">
        <f t="shared" si="24"/>
        <v>40</v>
      </c>
      <c r="L38" s="7">
        <f t="shared" si="25"/>
        <v>124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6" t="s">
        <v>37</v>
      </c>
      <c r="B39" s="6">
        <v>260.0</v>
      </c>
      <c r="C39" s="6">
        <v>12.0</v>
      </c>
      <c r="D39" s="6">
        <v>31.0</v>
      </c>
      <c r="E39" s="6">
        <v>10.0</v>
      </c>
      <c r="F39" s="6">
        <v>70.0</v>
      </c>
      <c r="G39" s="6">
        <v>8.0</v>
      </c>
      <c r="H39" s="6">
        <f t="shared" si="22"/>
        <v>2080</v>
      </c>
      <c r="I39" s="7">
        <f t="shared" si="17"/>
        <v>96</v>
      </c>
      <c r="J39" s="7">
        <f t="shared" si="23"/>
        <v>80</v>
      </c>
      <c r="K39" s="7">
        <f t="shared" si="24"/>
        <v>248</v>
      </c>
      <c r="L39" s="7">
        <f t="shared" si="25"/>
        <v>560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6" t="s">
        <v>20</v>
      </c>
      <c r="B40" s="6">
        <v>210.0</v>
      </c>
      <c r="C40" s="6">
        <v>17.0</v>
      </c>
      <c r="D40" s="6">
        <v>6.0</v>
      </c>
      <c r="E40" s="6">
        <v>12.0</v>
      </c>
      <c r="F40" s="6">
        <v>34.0</v>
      </c>
      <c r="G40" s="6">
        <v>6.0</v>
      </c>
      <c r="H40" s="7">
        <f t="shared" si="22"/>
        <v>1260</v>
      </c>
      <c r="I40" s="7">
        <f t="shared" si="17"/>
        <v>102</v>
      </c>
      <c r="J40" s="7">
        <f t="shared" si="23"/>
        <v>72</v>
      </c>
      <c r="K40" s="7">
        <f t="shared" si="24"/>
        <v>36</v>
      </c>
      <c r="L40" s="7">
        <f t="shared" si="25"/>
        <v>204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6" t="s">
        <v>23</v>
      </c>
      <c r="B41" s="6">
        <v>250.0</v>
      </c>
      <c r="C41" s="6">
        <v>20.0</v>
      </c>
      <c r="D41" s="6">
        <v>13.0</v>
      </c>
      <c r="E41" s="6">
        <v>4.0</v>
      </c>
      <c r="F41" s="7"/>
      <c r="G41" s="6">
        <v>2.5</v>
      </c>
      <c r="H41" s="7">
        <f t="shared" si="22"/>
        <v>625</v>
      </c>
      <c r="I41" s="7">
        <f t="shared" si="17"/>
        <v>50</v>
      </c>
      <c r="J41" s="7">
        <f t="shared" si="23"/>
        <v>10</v>
      </c>
      <c r="K41" s="7">
        <f t="shared" si="24"/>
        <v>32.5</v>
      </c>
      <c r="L41" s="7">
        <f t="shared" si="25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6"/>
      <c r="B42" s="6"/>
      <c r="C42" s="7"/>
      <c r="D42" s="7"/>
      <c r="E42" s="7"/>
      <c r="F42" s="7"/>
      <c r="G42" s="6"/>
      <c r="H42" s="6" t="s">
        <v>17</v>
      </c>
      <c r="I42" s="7">
        <f t="shared" si="17"/>
        <v>0</v>
      </c>
      <c r="J42" s="6" t="s">
        <v>17</v>
      </c>
      <c r="K42" s="6" t="s">
        <v>17</v>
      </c>
      <c r="L42" s="6" t="s">
        <v>17</v>
      </c>
      <c r="M42" s="9" t="s">
        <v>17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6" t="s">
        <v>29</v>
      </c>
      <c r="B43" s="6">
        <v>340.0</v>
      </c>
      <c r="C43" s="6">
        <v>2.0</v>
      </c>
      <c r="D43" s="6">
        <v>32.0</v>
      </c>
      <c r="E43" s="6">
        <v>41.0</v>
      </c>
      <c r="F43" s="6">
        <v>85.0</v>
      </c>
      <c r="G43" s="6">
        <v>1.0</v>
      </c>
      <c r="H43" s="6">
        <f>B43*G43</f>
        <v>340</v>
      </c>
      <c r="I43" s="7">
        <f t="shared" si="17"/>
        <v>2</v>
      </c>
      <c r="J43" s="7">
        <f t="shared" ref="J43:J47" si="26">E43*G43</f>
        <v>41</v>
      </c>
      <c r="K43" s="7">
        <f t="shared" ref="K43:K47" si="27">D43*G43</f>
        <v>32</v>
      </c>
      <c r="L43" s="7">
        <f t="shared" ref="L43:L47" si="28">F43*G43</f>
        <v>85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6" t="s">
        <v>25</v>
      </c>
      <c r="B44" s="6">
        <v>130.0</v>
      </c>
      <c r="C44" s="6">
        <v>0.0</v>
      </c>
      <c r="D44" s="6">
        <v>24.0</v>
      </c>
      <c r="E44" s="6">
        <v>7.0</v>
      </c>
      <c r="F44" s="6">
        <v>35.0</v>
      </c>
      <c r="G44" s="6">
        <v>6.0</v>
      </c>
      <c r="H44" s="7">
        <f>G44*B44</f>
        <v>780</v>
      </c>
      <c r="I44" s="7">
        <f t="shared" si="17"/>
        <v>0</v>
      </c>
      <c r="J44" s="7">
        <f t="shared" si="26"/>
        <v>42</v>
      </c>
      <c r="K44" s="7">
        <f t="shared" si="27"/>
        <v>144</v>
      </c>
      <c r="L44" s="7">
        <f t="shared" si="28"/>
        <v>210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6" t="s">
        <v>26</v>
      </c>
      <c r="B45" s="6">
        <v>30.0</v>
      </c>
      <c r="C45" s="6">
        <v>1.0</v>
      </c>
      <c r="D45" s="6">
        <v>8.0</v>
      </c>
      <c r="E45" s="6">
        <v>3.0</v>
      </c>
      <c r="F45" s="6">
        <v>13.0</v>
      </c>
      <c r="G45" s="6">
        <v>5.0</v>
      </c>
      <c r="H45" s="6">
        <f>B45*G45</f>
        <v>150</v>
      </c>
      <c r="I45" s="7">
        <f t="shared" si="17"/>
        <v>5</v>
      </c>
      <c r="J45" s="7">
        <f t="shared" si="26"/>
        <v>15</v>
      </c>
      <c r="K45" s="7">
        <f t="shared" si="27"/>
        <v>40</v>
      </c>
      <c r="L45" s="7">
        <f t="shared" si="28"/>
        <v>65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6" t="s">
        <v>27</v>
      </c>
      <c r="B46" s="6">
        <v>120.0</v>
      </c>
      <c r="C46" s="6">
        <v>14.0</v>
      </c>
      <c r="D46" s="6">
        <v>0.0</v>
      </c>
      <c r="E46" s="6">
        <v>0.0</v>
      </c>
      <c r="F46" s="6">
        <v>15.0</v>
      </c>
      <c r="G46" s="6">
        <v>4.0</v>
      </c>
      <c r="H46" s="7">
        <f>G46*B46</f>
        <v>480</v>
      </c>
      <c r="I46" s="7">
        <f t="shared" si="17"/>
        <v>56</v>
      </c>
      <c r="J46" s="7">
        <f t="shared" si="26"/>
        <v>0</v>
      </c>
      <c r="K46" s="7">
        <f t="shared" si="27"/>
        <v>0</v>
      </c>
      <c r="L46" s="7">
        <f t="shared" si="28"/>
        <v>60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6" t="s">
        <v>28</v>
      </c>
      <c r="B47" s="6">
        <v>0.0</v>
      </c>
      <c r="C47" s="6">
        <v>0.0</v>
      </c>
      <c r="D47" s="6">
        <v>0.0</v>
      </c>
      <c r="E47" s="6">
        <v>0.0</v>
      </c>
      <c r="F47" s="6">
        <v>0.0</v>
      </c>
      <c r="G47" s="6">
        <v>0.0</v>
      </c>
      <c r="H47" s="6">
        <v>0.0</v>
      </c>
      <c r="I47" s="7">
        <f t="shared" si="17"/>
        <v>0</v>
      </c>
      <c r="J47" s="7">
        <f t="shared" si="26"/>
        <v>0</v>
      </c>
      <c r="K47" s="7">
        <f t="shared" si="27"/>
        <v>0</v>
      </c>
      <c r="L47" s="7">
        <f t="shared" si="28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1"/>
      <c r="B48" s="2"/>
      <c r="C48" s="2"/>
      <c r="D48" s="2"/>
      <c r="E48" s="2"/>
      <c r="F48" s="2"/>
      <c r="G48" s="2"/>
      <c r="H48" s="2"/>
      <c r="I48" s="9" t="s">
        <v>17</v>
      </c>
      <c r="J48" s="9" t="s">
        <v>17</v>
      </c>
      <c r="K48" s="9" t="s">
        <v>17</v>
      </c>
      <c r="L48" s="9" t="s">
        <v>17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1" t="s">
        <v>30</v>
      </c>
      <c r="B49" s="2"/>
      <c r="C49" s="2"/>
      <c r="D49" s="2"/>
      <c r="E49" s="2"/>
      <c r="F49" s="2"/>
      <c r="G49" s="2"/>
      <c r="H49" s="2">
        <f>sum(H27:H47)</f>
        <v>13054</v>
      </c>
      <c r="I49" s="9">
        <f t="shared" ref="I49:K49" si="29">sum(I28:I47)</f>
        <v>815.3</v>
      </c>
      <c r="J49" s="9">
        <f t="shared" si="29"/>
        <v>509.2</v>
      </c>
      <c r="K49" s="9">
        <f t="shared" si="29"/>
        <v>1053.5</v>
      </c>
      <c r="L49" s="10">
        <f>sum(L28:L47)/28/16</f>
        <v>5.729464286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9" t="s">
        <v>31</v>
      </c>
      <c r="B50" s="8"/>
      <c r="C50" s="8"/>
      <c r="D50" s="8"/>
      <c r="E50" s="8"/>
      <c r="F50" s="8"/>
      <c r="G50" s="8"/>
      <c r="H50" s="8"/>
      <c r="I50" s="10">
        <f>I49*9</f>
        <v>7337.7</v>
      </c>
      <c r="J50" s="9">
        <f t="shared" ref="J50:K50" si="30">J49*4</f>
        <v>2036.8</v>
      </c>
      <c r="K50" s="9">
        <f t="shared" si="30"/>
        <v>4214</v>
      </c>
      <c r="L50" s="11" t="s">
        <v>32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9" t="s">
        <v>33</v>
      </c>
      <c r="B51" s="8"/>
      <c r="C51" s="8"/>
      <c r="D51" s="8"/>
      <c r="E51" s="8"/>
      <c r="F51" s="8"/>
      <c r="G51" s="8"/>
      <c r="H51" s="8"/>
      <c r="I51" s="10">
        <f>I50/H49*100</f>
        <v>56.21035698</v>
      </c>
      <c r="J51" s="10">
        <f>J50/H49*100</f>
        <v>15.60288034</v>
      </c>
      <c r="K51" s="10">
        <f>K50/H49*100</f>
        <v>32.28129309</v>
      </c>
      <c r="L51" s="11" t="s">
        <v>17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1"/>
      <c r="B52" s="8"/>
      <c r="C52" s="8"/>
      <c r="D52" s="8"/>
      <c r="E52" s="8"/>
      <c r="F52" s="8"/>
      <c r="G52" s="8"/>
      <c r="H52" s="8"/>
      <c r="I52" s="9"/>
      <c r="J52" s="9"/>
      <c r="K52" s="9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3" t="s">
        <v>38</v>
      </c>
      <c r="B53" s="4"/>
      <c r="C53" s="4"/>
      <c r="D53" s="4"/>
      <c r="E53" s="4"/>
      <c r="F53" s="4"/>
      <c r="G53" s="4"/>
      <c r="H53" s="4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1"/>
      <c r="B54" s="8"/>
      <c r="C54" s="8"/>
      <c r="D54" s="8"/>
      <c r="E54" s="8"/>
      <c r="F54" s="8"/>
      <c r="G54" s="8"/>
      <c r="H54" s="8"/>
      <c r="I54" s="9"/>
      <c r="J54" s="9"/>
      <c r="K54" s="9"/>
      <c r="L54" s="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3" t="s">
        <v>39</v>
      </c>
      <c r="B55" s="4"/>
      <c r="C55" s="4"/>
      <c r="D55" s="4"/>
      <c r="E55" s="4"/>
      <c r="F55" s="4"/>
      <c r="G55" s="4"/>
      <c r="H55" s="4"/>
      <c r="I55" s="5" t="s">
        <v>17</v>
      </c>
      <c r="J55" s="5" t="s">
        <v>17</v>
      </c>
      <c r="K55" s="5" t="s">
        <v>17</v>
      </c>
      <c r="L55" s="5" t="s">
        <v>17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6" t="s">
        <v>12</v>
      </c>
      <c r="B56" s="6">
        <v>0.0</v>
      </c>
      <c r="C56" s="6">
        <v>0.0</v>
      </c>
      <c r="D56" s="6">
        <v>0.0</v>
      </c>
      <c r="E56" s="6">
        <v>0.0</v>
      </c>
      <c r="F56" s="6">
        <v>0.0</v>
      </c>
      <c r="G56" s="6">
        <v>0.0</v>
      </c>
      <c r="H56" s="6">
        <v>0.0</v>
      </c>
      <c r="I56" s="7">
        <f t="shared" ref="I56:I73" si="31">C56*G56</f>
        <v>0</v>
      </c>
      <c r="J56" s="7">
        <f t="shared" ref="J56:J73" si="32">E56*G56</f>
        <v>0</v>
      </c>
      <c r="K56" s="7">
        <f t="shared" ref="K56:K73" si="33">D56*G56</f>
        <v>0</v>
      </c>
      <c r="L56" s="7">
        <f t="shared" ref="L56:L73" si="34">F56*G56</f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6" t="s">
        <v>13</v>
      </c>
      <c r="B57" s="6">
        <v>75.0</v>
      </c>
      <c r="C57" s="6">
        <v>3.0</v>
      </c>
      <c r="D57" s="6">
        <v>3.0</v>
      </c>
      <c r="E57" s="6">
        <v>0.0</v>
      </c>
      <c r="F57" s="6">
        <v>4.0</v>
      </c>
      <c r="G57" s="6">
        <v>3.0</v>
      </c>
      <c r="H57" s="7">
        <f t="shared" ref="H57:H60" si="35">B57*G57</f>
        <v>225</v>
      </c>
      <c r="I57" s="7">
        <f t="shared" si="31"/>
        <v>9</v>
      </c>
      <c r="J57" s="7">
        <f t="shared" si="32"/>
        <v>0</v>
      </c>
      <c r="K57" s="7">
        <f t="shared" si="33"/>
        <v>9</v>
      </c>
      <c r="L57" s="7">
        <f t="shared" si="34"/>
        <v>12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6" t="s">
        <v>14</v>
      </c>
      <c r="B58" s="6">
        <v>30.0</v>
      </c>
      <c r="C58" s="6">
        <v>5.0</v>
      </c>
      <c r="D58" s="6">
        <v>7.0</v>
      </c>
      <c r="E58" s="6">
        <v>1.0</v>
      </c>
      <c r="F58" s="6">
        <v>10.0</v>
      </c>
      <c r="G58" s="6">
        <v>3.0</v>
      </c>
      <c r="H58" s="7">
        <f t="shared" si="35"/>
        <v>90</v>
      </c>
      <c r="I58" s="7">
        <f t="shared" si="31"/>
        <v>15</v>
      </c>
      <c r="J58" s="7">
        <f t="shared" si="32"/>
        <v>3</v>
      </c>
      <c r="K58" s="7">
        <f t="shared" si="33"/>
        <v>21</v>
      </c>
      <c r="L58" s="7">
        <f t="shared" si="34"/>
        <v>30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6" t="s">
        <v>15</v>
      </c>
      <c r="B59" s="6">
        <v>70.0</v>
      </c>
      <c r="C59" s="6">
        <v>2.5</v>
      </c>
      <c r="D59" s="6">
        <v>1.0</v>
      </c>
      <c r="E59" s="6">
        <v>10.0</v>
      </c>
      <c r="F59" s="6">
        <v>15.0</v>
      </c>
      <c r="G59" s="6">
        <v>3.0</v>
      </c>
      <c r="H59" s="7">
        <f t="shared" si="35"/>
        <v>210</v>
      </c>
      <c r="I59" s="7">
        <f t="shared" si="31"/>
        <v>7.5</v>
      </c>
      <c r="J59" s="7">
        <f t="shared" si="32"/>
        <v>30</v>
      </c>
      <c r="K59" s="7">
        <f t="shared" si="33"/>
        <v>3</v>
      </c>
      <c r="L59" s="7">
        <f t="shared" si="34"/>
        <v>45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6" t="s">
        <v>40</v>
      </c>
      <c r="B60" s="6">
        <v>60.0</v>
      </c>
      <c r="C60" s="6">
        <v>5.0</v>
      </c>
      <c r="D60" s="6">
        <v>5.0</v>
      </c>
      <c r="E60" s="6">
        <v>3.0</v>
      </c>
      <c r="F60" s="6">
        <v>13.0</v>
      </c>
      <c r="G60" s="6">
        <v>3.0</v>
      </c>
      <c r="H60" s="7">
        <f t="shared" si="35"/>
        <v>180</v>
      </c>
      <c r="I60" s="7">
        <f t="shared" si="31"/>
        <v>15</v>
      </c>
      <c r="J60" s="7">
        <f t="shared" si="32"/>
        <v>9</v>
      </c>
      <c r="K60" s="7">
        <f t="shared" si="33"/>
        <v>15</v>
      </c>
      <c r="L60" s="7">
        <f t="shared" si="34"/>
        <v>39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6"/>
      <c r="B61" s="6"/>
      <c r="C61" s="7"/>
      <c r="D61" s="7"/>
      <c r="E61" s="7"/>
      <c r="F61" s="7"/>
      <c r="G61" s="6"/>
      <c r="H61" s="6"/>
      <c r="I61" s="7">
        <f t="shared" si="31"/>
        <v>0</v>
      </c>
      <c r="J61" s="7">
        <f t="shared" si="32"/>
        <v>0</v>
      </c>
      <c r="K61" s="7">
        <f t="shared" si="33"/>
        <v>0</v>
      </c>
      <c r="L61" s="7">
        <f t="shared" si="34"/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6" t="s">
        <v>18</v>
      </c>
      <c r="B62" s="6">
        <v>190.0</v>
      </c>
      <c r="C62" s="6">
        <v>17.0</v>
      </c>
      <c r="D62" s="6">
        <v>7.0</v>
      </c>
      <c r="E62" s="6">
        <v>7.0</v>
      </c>
      <c r="F62" s="6">
        <v>32.0</v>
      </c>
      <c r="G62" s="6">
        <v>14.0</v>
      </c>
      <c r="H62" s="6">
        <f t="shared" ref="H62:H67" si="36">B62*G62</f>
        <v>2660</v>
      </c>
      <c r="I62" s="7">
        <f t="shared" si="31"/>
        <v>238</v>
      </c>
      <c r="J62" s="7">
        <f t="shared" si="32"/>
        <v>98</v>
      </c>
      <c r="K62" s="7">
        <f t="shared" si="33"/>
        <v>98</v>
      </c>
      <c r="L62" s="7">
        <f t="shared" si="34"/>
        <v>448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6" t="s">
        <v>41</v>
      </c>
      <c r="B63" s="6">
        <v>140.0</v>
      </c>
      <c r="C63" s="6">
        <v>7.0</v>
      </c>
      <c r="D63" s="6">
        <v>17.0</v>
      </c>
      <c r="E63" s="6">
        <v>2.0</v>
      </c>
      <c r="F63" s="6">
        <v>28.0</v>
      </c>
      <c r="G63" s="6">
        <v>7.0</v>
      </c>
      <c r="H63" s="7">
        <f t="shared" si="36"/>
        <v>980</v>
      </c>
      <c r="I63" s="7">
        <f t="shared" si="31"/>
        <v>49</v>
      </c>
      <c r="J63" s="7">
        <f t="shared" si="32"/>
        <v>14</v>
      </c>
      <c r="K63" s="7">
        <f t="shared" si="33"/>
        <v>119</v>
      </c>
      <c r="L63" s="7">
        <f t="shared" si="34"/>
        <v>196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6" t="s">
        <v>37</v>
      </c>
      <c r="B64" s="6">
        <v>260.0</v>
      </c>
      <c r="C64" s="6">
        <v>12.0</v>
      </c>
      <c r="D64" s="6">
        <v>31.0</v>
      </c>
      <c r="E64" s="6">
        <v>10.0</v>
      </c>
      <c r="F64" s="6">
        <v>70.0</v>
      </c>
      <c r="G64" s="6">
        <v>3.0</v>
      </c>
      <c r="H64" s="6">
        <f t="shared" si="36"/>
        <v>780</v>
      </c>
      <c r="I64" s="7">
        <f t="shared" si="31"/>
        <v>36</v>
      </c>
      <c r="J64" s="7">
        <f t="shared" si="32"/>
        <v>30</v>
      </c>
      <c r="K64" s="7">
        <f t="shared" si="33"/>
        <v>93</v>
      </c>
      <c r="L64" s="7">
        <f t="shared" si="34"/>
        <v>210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6" t="s">
        <v>20</v>
      </c>
      <c r="B65" s="6">
        <v>210.0</v>
      </c>
      <c r="C65" s="6">
        <v>17.0</v>
      </c>
      <c r="D65" s="6">
        <v>6.0</v>
      </c>
      <c r="E65" s="6">
        <v>12.0</v>
      </c>
      <c r="F65" s="6">
        <v>34.0</v>
      </c>
      <c r="G65" s="6">
        <v>4.0</v>
      </c>
      <c r="H65" s="7">
        <f t="shared" si="36"/>
        <v>840</v>
      </c>
      <c r="I65" s="7">
        <f t="shared" si="31"/>
        <v>68</v>
      </c>
      <c r="J65" s="7">
        <f t="shared" si="32"/>
        <v>48</v>
      </c>
      <c r="K65" s="7">
        <f t="shared" si="33"/>
        <v>24</v>
      </c>
      <c r="L65" s="7">
        <f t="shared" si="34"/>
        <v>136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6" t="s">
        <v>21</v>
      </c>
      <c r="B66" s="6">
        <v>210.0</v>
      </c>
      <c r="C66" s="6">
        <v>16.0</v>
      </c>
      <c r="D66" s="6">
        <v>14.0</v>
      </c>
      <c r="E66" s="6">
        <v>6.0</v>
      </c>
      <c r="F66" s="6">
        <v>42.0</v>
      </c>
      <c r="G66" s="6">
        <v>2.0</v>
      </c>
      <c r="H66" s="7">
        <f t="shared" si="36"/>
        <v>420</v>
      </c>
      <c r="I66" s="7">
        <f t="shared" si="31"/>
        <v>32</v>
      </c>
      <c r="J66" s="7">
        <f t="shared" si="32"/>
        <v>12</v>
      </c>
      <c r="K66" s="7">
        <f t="shared" si="33"/>
        <v>28</v>
      </c>
      <c r="L66" s="7">
        <f t="shared" si="34"/>
        <v>84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6" t="s">
        <v>42</v>
      </c>
      <c r="B67" s="6">
        <v>110.0</v>
      </c>
      <c r="C67" s="6">
        <v>6.0</v>
      </c>
      <c r="D67" s="6">
        <v>10.0</v>
      </c>
      <c r="E67" s="6">
        <v>7.0</v>
      </c>
      <c r="F67" s="6">
        <v>31.0</v>
      </c>
      <c r="G67" s="6">
        <v>3.0</v>
      </c>
      <c r="H67" s="7">
        <f t="shared" si="36"/>
        <v>330</v>
      </c>
      <c r="I67" s="7">
        <f t="shared" si="31"/>
        <v>18</v>
      </c>
      <c r="J67" s="7">
        <f t="shared" si="32"/>
        <v>21</v>
      </c>
      <c r="K67" s="7">
        <f t="shared" si="33"/>
        <v>30</v>
      </c>
      <c r="L67" s="7">
        <f t="shared" si="34"/>
        <v>93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12"/>
      <c r="B68" s="6"/>
      <c r="C68" s="7"/>
      <c r="D68" s="7"/>
      <c r="E68" s="7"/>
      <c r="F68" s="7"/>
      <c r="G68" s="6"/>
      <c r="H68" s="7"/>
      <c r="I68" s="7">
        <f t="shared" si="31"/>
        <v>0</v>
      </c>
      <c r="J68" s="7">
        <f t="shared" si="32"/>
        <v>0</v>
      </c>
      <c r="K68" s="7">
        <f t="shared" si="33"/>
        <v>0</v>
      </c>
      <c r="L68" s="7">
        <f t="shared" si="34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6" t="s">
        <v>43</v>
      </c>
      <c r="B69" s="6">
        <v>310.0</v>
      </c>
      <c r="C69" s="6">
        <v>2.0</v>
      </c>
      <c r="D69" s="6">
        <v>32.0</v>
      </c>
      <c r="E69" s="6">
        <v>41.0</v>
      </c>
      <c r="F69" s="6">
        <v>85.0</v>
      </c>
      <c r="G69" s="6">
        <v>1.0</v>
      </c>
      <c r="H69" s="7">
        <f>B69*G69</f>
        <v>310</v>
      </c>
      <c r="I69" s="7">
        <f t="shared" si="31"/>
        <v>2</v>
      </c>
      <c r="J69" s="7">
        <f t="shared" si="32"/>
        <v>41</v>
      </c>
      <c r="K69" s="7">
        <f t="shared" si="33"/>
        <v>32</v>
      </c>
      <c r="L69" s="7">
        <f t="shared" si="34"/>
        <v>85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6" t="s">
        <v>25</v>
      </c>
      <c r="B70" s="6">
        <v>130.0</v>
      </c>
      <c r="C70" s="6">
        <v>0.0</v>
      </c>
      <c r="D70" s="6">
        <v>24.0</v>
      </c>
      <c r="E70" s="6">
        <v>7.0</v>
      </c>
      <c r="F70" s="6">
        <v>35.0</v>
      </c>
      <c r="G70" s="6">
        <v>6.0</v>
      </c>
      <c r="H70" s="7">
        <f>G70*B70</f>
        <v>780</v>
      </c>
      <c r="I70" s="7">
        <f t="shared" si="31"/>
        <v>0</v>
      </c>
      <c r="J70" s="7">
        <f t="shared" si="32"/>
        <v>42</v>
      </c>
      <c r="K70" s="7">
        <f t="shared" si="33"/>
        <v>144</v>
      </c>
      <c r="L70" s="7">
        <f t="shared" si="34"/>
        <v>210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6" t="s">
        <v>26</v>
      </c>
      <c r="B71" s="6">
        <v>30.0</v>
      </c>
      <c r="C71" s="6">
        <v>1.0</v>
      </c>
      <c r="D71" s="6">
        <v>8.0</v>
      </c>
      <c r="E71" s="6">
        <v>3.0</v>
      </c>
      <c r="F71" s="6">
        <v>13.0</v>
      </c>
      <c r="G71" s="6">
        <v>5.0</v>
      </c>
      <c r="H71" s="7">
        <f>B71*G71</f>
        <v>150</v>
      </c>
      <c r="I71" s="7">
        <f t="shared" si="31"/>
        <v>5</v>
      </c>
      <c r="J71" s="7">
        <f t="shared" si="32"/>
        <v>15</v>
      </c>
      <c r="K71" s="7">
        <f t="shared" si="33"/>
        <v>40</v>
      </c>
      <c r="L71" s="7">
        <f t="shared" si="34"/>
        <v>65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6" t="s">
        <v>27</v>
      </c>
      <c r="B72" s="6">
        <v>120.0</v>
      </c>
      <c r="C72" s="6">
        <v>14.0</v>
      </c>
      <c r="D72" s="6">
        <v>0.0</v>
      </c>
      <c r="E72" s="6">
        <v>0.0</v>
      </c>
      <c r="F72" s="6">
        <v>15.0</v>
      </c>
      <c r="G72" s="6">
        <v>4.0</v>
      </c>
      <c r="H72" s="7">
        <f>G72*B72</f>
        <v>480</v>
      </c>
      <c r="I72" s="7">
        <f t="shared" si="31"/>
        <v>56</v>
      </c>
      <c r="J72" s="7">
        <f t="shared" si="32"/>
        <v>0</v>
      </c>
      <c r="K72" s="7">
        <f t="shared" si="33"/>
        <v>0</v>
      </c>
      <c r="L72" s="7">
        <f t="shared" si="34"/>
        <v>60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6" t="s">
        <v>28</v>
      </c>
      <c r="B73" s="6">
        <v>0.0</v>
      </c>
      <c r="C73" s="6">
        <v>0.0</v>
      </c>
      <c r="D73" s="6">
        <v>0.0</v>
      </c>
      <c r="E73" s="6">
        <v>0.0</v>
      </c>
      <c r="F73" s="6">
        <v>0.0</v>
      </c>
      <c r="G73" s="6">
        <v>0.0</v>
      </c>
      <c r="H73" s="6">
        <v>0.0</v>
      </c>
      <c r="I73" s="7">
        <f t="shared" si="31"/>
        <v>0</v>
      </c>
      <c r="J73" s="7">
        <f t="shared" si="32"/>
        <v>0</v>
      </c>
      <c r="K73" s="7">
        <f t="shared" si="33"/>
        <v>0</v>
      </c>
      <c r="L73" s="7">
        <f t="shared" si="34"/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13"/>
      <c r="B74" s="14"/>
      <c r="C74" s="14"/>
      <c r="D74" s="14"/>
      <c r="E74" s="14"/>
      <c r="F74" s="14"/>
      <c r="G74" s="14"/>
      <c r="H74" s="15"/>
      <c r="I74" s="8"/>
      <c r="J74" s="8"/>
      <c r="K74" s="8"/>
      <c r="L74" s="8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>
      <c r="A75" s="1" t="s">
        <v>30</v>
      </c>
      <c r="B75" s="2"/>
      <c r="C75" s="2"/>
      <c r="D75" s="2"/>
      <c r="E75" s="2"/>
      <c r="F75" s="2"/>
      <c r="G75" s="2"/>
      <c r="H75" s="2">
        <f>sum(H51:H73)</f>
        <v>8435</v>
      </c>
      <c r="I75" s="9">
        <f t="shared" ref="I75:K75" si="37">sum(I53:I73)</f>
        <v>550.5</v>
      </c>
      <c r="J75" s="9">
        <f t="shared" si="37"/>
        <v>363</v>
      </c>
      <c r="K75" s="9">
        <f t="shared" si="37"/>
        <v>656</v>
      </c>
      <c r="L75" s="10">
        <f>sum(L53:L73)/28/16</f>
        <v>3.823660714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9" t="s">
        <v>31</v>
      </c>
      <c r="B76" s="8"/>
      <c r="C76" s="8"/>
      <c r="D76" s="8"/>
      <c r="E76" s="8"/>
      <c r="F76" s="8"/>
      <c r="G76" s="8"/>
      <c r="H76" s="8"/>
      <c r="I76" s="10">
        <f>I75*9</f>
        <v>4954.5</v>
      </c>
      <c r="J76" s="9">
        <f t="shared" ref="J76:K76" si="38">J75*4</f>
        <v>1452</v>
      </c>
      <c r="K76" s="9">
        <f t="shared" si="38"/>
        <v>2624</v>
      </c>
      <c r="L76" s="11" t="s">
        <v>32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9" t="s">
        <v>33</v>
      </c>
      <c r="B77" s="8"/>
      <c r="C77" s="8"/>
      <c r="D77" s="8"/>
      <c r="E77" s="8"/>
      <c r="F77" s="8"/>
      <c r="G77" s="8"/>
      <c r="H77" s="8"/>
      <c r="I77" s="10">
        <f>I76/H75*100</f>
        <v>58.73740368</v>
      </c>
      <c r="J77" s="10">
        <f>J76/H75*100</f>
        <v>17.21398933</v>
      </c>
      <c r="K77" s="10">
        <f>K76/H75*100</f>
        <v>31.10847659</v>
      </c>
      <c r="L77" s="11" t="s">
        <v>17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3" t="s">
        <v>44</v>
      </c>
      <c r="B79" s="4"/>
      <c r="C79" s="4"/>
      <c r="D79" s="4"/>
      <c r="E79" s="4"/>
      <c r="F79" s="4"/>
      <c r="G79" s="4"/>
      <c r="H79" s="4"/>
      <c r="I79" s="5" t="s">
        <v>17</v>
      </c>
      <c r="J79" s="5" t="s">
        <v>17</v>
      </c>
      <c r="K79" s="5" t="s">
        <v>17</v>
      </c>
      <c r="L79" s="5" t="s">
        <v>45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6" t="s">
        <v>12</v>
      </c>
      <c r="B80" s="6">
        <v>0.0</v>
      </c>
      <c r="C80" s="6">
        <v>0.0</v>
      </c>
      <c r="D80" s="6">
        <v>0.0</v>
      </c>
      <c r="E80" s="6">
        <v>0.0</v>
      </c>
      <c r="F80" s="6">
        <v>0.0</v>
      </c>
      <c r="G80" s="6">
        <v>0.0</v>
      </c>
      <c r="H80" s="6">
        <v>0.0</v>
      </c>
      <c r="I80" s="7">
        <f t="shared" ref="I80:I98" si="39">C80*G80</f>
        <v>0</v>
      </c>
      <c r="J80" s="7">
        <f t="shared" ref="J80:J98" si="40">E80*G80</f>
        <v>0</v>
      </c>
      <c r="K80" s="7">
        <f t="shared" ref="K80:K98" si="41">D80*G80</f>
        <v>0</v>
      </c>
      <c r="L80" s="7">
        <f t="shared" ref="L80:L98" si="42">F80*G80</f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6" t="s">
        <v>46</v>
      </c>
      <c r="B81" s="6">
        <v>75.0</v>
      </c>
      <c r="C81" s="6">
        <v>3.0</v>
      </c>
      <c r="D81" s="6">
        <v>3.0</v>
      </c>
      <c r="E81" s="6">
        <v>0.0</v>
      </c>
      <c r="F81" s="6">
        <v>4.0</v>
      </c>
      <c r="G81" s="6">
        <v>5.0</v>
      </c>
      <c r="H81" s="7">
        <f t="shared" ref="H81:H84" si="43">B81*G81</f>
        <v>375</v>
      </c>
      <c r="I81" s="7">
        <f t="shared" si="39"/>
        <v>15</v>
      </c>
      <c r="J81" s="7">
        <f t="shared" si="40"/>
        <v>0</v>
      </c>
      <c r="K81" s="7">
        <f t="shared" si="41"/>
        <v>15</v>
      </c>
      <c r="L81" s="7">
        <f t="shared" si="42"/>
        <v>20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6" t="s">
        <v>14</v>
      </c>
      <c r="B82" s="6">
        <v>30.0</v>
      </c>
      <c r="C82" s="6">
        <v>5.0</v>
      </c>
      <c r="D82" s="6">
        <v>7.0</v>
      </c>
      <c r="E82" s="6">
        <v>1.0</v>
      </c>
      <c r="F82" s="6">
        <v>10.0</v>
      </c>
      <c r="G82" s="6">
        <v>5.0</v>
      </c>
      <c r="H82" s="7">
        <f t="shared" si="43"/>
        <v>150</v>
      </c>
      <c r="I82" s="7">
        <f t="shared" si="39"/>
        <v>25</v>
      </c>
      <c r="J82" s="7">
        <f t="shared" si="40"/>
        <v>5</v>
      </c>
      <c r="K82" s="7">
        <f t="shared" si="41"/>
        <v>35</v>
      </c>
      <c r="L82" s="7">
        <f t="shared" si="42"/>
        <v>50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6" t="s">
        <v>15</v>
      </c>
      <c r="B83" s="6">
        <v>70.0</v>
      </c>
      <c r="C83" s="6">
        <v>2.5</v>
      </c>
      <c r="D83" s="6">
        <v>1.0</v>
      </c>
      <c r="E83" s="6">
        <v>10.0</v>
      </c>
      <c r="F83" s="6">
        <v>15.0</v>
      </c>
      <c r="G83" s="6">
        <v>5.0</v>
      </c>
      <c r="H83" s="7">
        <f t="shared" si="43"/>
        <v>350</v>
      </c>
      <c r="I83" s="7">
        <f t="shared" si="39"/>
        <v>12.5</v>
      </c>
      <c r="J83" s="7">
        <f t="shared" si="40"/>
        <v>50</v>
      </c>
      <c r="K83" s="7">
        <f t="shared" si="41"/>
        <v>5</v>
      </c>
      <c r="L83" s="7">
        <f t="shared" si="42"/>
        <v>75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6" t="s">
        <v>40</v>
      </c>
      <c r="B84" s="6">
        <v>60.0</v>
      </c>
      <c r="C84" s="6">
        <v>5.0</v>
      </c>
      <c r="D84" s="6">
        <v>5.0</v>
      </c>
      <c r="E84" s="6">
        <v>3.0</v>
      </c>
      <c r="F84" s="6">
        <v>13.0</v>
      </c>
      <c r="G84" s="6">
        <v>5.0</v>
      </c>
      <c r="H84" s="7">
        <f t="shared" si="43"/>
        <v>300</v>
      </c>
      <c r="I84" s="7">
        <f t="shared" si="39"/>
        <v>25</v>
      </c>
      <c r="J84" s="7">
        <f t="shared" si="40"/>
        <v>15</v>
      </c>
      <c r="K84" s="7">
        <f t="shared" si="41"/>
        <v>25</v>
      </c>
      <c r="L84" s="7">
        <f t="shared" si="42"/>
        <v>65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6"/>
      <c r="B85" s="6"/>
      <c r="C85" s="7"/>
      <c r="D85" s="7"/>
      <c r="E85" s="7"/>
      <c r="F85" s="7"/>
      <c r="G85" s="6"/>
      <c r="H85" s="6" t="s">
        <v>17</v>
      </c>
      <c r="I85" s="7">
        <f t="shared" si="39"/>
        <v>0</v>
      </c>
      <c r="J85" s="7">
        <f t="shared" si="40"/>
        <v>0</v>
      </c>
      <c r="K85" s="7">
        <f t="shared" si="41"/>
        <v>0</v>
      </c>
      <c r="L85" s="7">
        <f t="shared" si="42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6" t="s">
        <v>18</v>
      </c>
      <c r="B86" s="6">
        <v>190.0</v>
      </c>
      <c r="C86" s="6">
        <v>17.0</v>
      </c>
      <c r="D86" s="6">
        <v>7.0</v>
      </c>
      <c r="E86" s="6">
        <v>7.0</v>
      </c>
      <c r="F86" s="6">
        <v>32.0</v>
      </c>
      <c r="G86" s="6">
        <v>14.0</v>
      </c>
      <c r="H86" s="7">
        <f t="shared" ref="H86:H92" si="44">B86*G86</f>
        <v>2660</v>
      </c>
      <c r="I86" s="7">
        <f t="shared" si="39"/>
        <v>238</v>
      </c>
      <c r="J86" s="7">
        <f t="shared" si="40"/>
        <v>98</v>
      </c>
      <c r="K86" s="7">
        <f t="shared" si="41"/>
        <v>98</v>
      </c>
      <c r="L86" s="7">
        <f t="shared" si="42"/>
        <v>448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6" t="s">
        <v>41</v>
      </c>
      <c r="B87" s="6">
        <v>100.0</v>
      </c>
      <c r="C87" s="6">
        <v>7.0</v>
      </c>
      <c r="D87" s="6">
        <v>17.0</v>
      </c>
      <c r="E87" s="6">
        <v>2.0</v>
      </c>
      <c r="F87" s="6">
        <v>28.0</v>
      </c>
      <c r="G87" s="6">
        <v>10.0</v>
      </c>
      <c r="H87" s="7">
        <f t="shared" si="44"/>
        <v>1000</v>
      </c>
      <c r="I87" s="7">
        <f t="shared" si="39"/>
        <v>70</v>
      </c>
      <c r="J87" s="7">
        <f t="shared" si="40"/>
        <v>20</v>
      </c>
      <c r="K87" s="7">
        <f t="shared" si="41"/>
        <v>170</v>
      </c>
      <c r="L87" s="7">
        <f t="shared" si="42"/>
        <v>280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16" t="s">
        <v>47</v>
      </c>
      <c r="B88" s="6">
        <v>210.0</v>
      </c>
      <c r="C88" s="6">
        <v>17.0</v>
      </c>
      <c r="D88" s="6">
        <v>6.0</v>
      </c>
      <c r="E88" s="6">
        <v>12.0</v>
      </c>
      <c r="F88" s="6">
        <v>34.0</v>
      </c>
      <c r="G88" s="6">
        <v>5.0</v>
      </c>
      <c r="H88" s="7">
        <f t="shared" si="44"/>
        <v>1050</v>
      </c>
      <c r="I88" s="7">
        <f t="shared" si="39"/>
        <v>85</v>
      </c>
      <c r="J88" s="7">
        <f t="shared" si="40"/>
        <v>60</v>
      </c>
      <c r="K88" s="7">
        <f t="shared" si="41"/>
        <v>30</v>
      </c>
      <c r="L88" s="7">
        <f t="shared" si="42"/>
        <v>170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6" t="s">
        <v>21</v>
      </c>
      <c r="B89" s="6">
        <v>200.0</v>
      </c>
      <c r="C89" s="6">
        <v>16.0</v>
      </c>
      <c r="D89" s="6">
        <v>14.0</v>
      </c>
      <c r="E89" s="6">
        <v>6.0</v>
      </c>
      <c r="F89" s="6">
        <v>42.0</v>
      </c>
      <c r="G89" s="6">
        <v>4.0</v>
      </c>
      <c r="H89" s="7">
        <f t="shared" si="44"/>
        <v>800</v>
      </c>
      <c r="I89" s="7">
        <f t="shared" si="39"/>
        <v>64</v>
      </c>
      <c r="J89" s="7">
        <f t="shared" si="40"/>
        <v>24</v>
      </c>
      <c r="K89" s="7">
        <f t="shared" si="41"/>
        <v>56</v>
      </c>
      <c r="L89" s="7">
        <f t="shared" si="42"/>
        <v>168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6" t="s">
        <v>37</v>
      </c>
      <c r="B90" s="6">
        <v>250.0</v>
      </c>
      <c r="C90" s="6">
        <v>12.0</v>
      </c>
      <c r="D90" s="6">
        <v>31.0</v>
      </c>
      <c r="E90" s="6">
        <v>10.0</v>
      </c>
      <c r="F90" s="6">
        <v>70.0</v>
      </c>
      <c r="G90" s="6">
        <v>8.0</v>
      </c>
      <c r="H90" s="7">
        <f t="shared" si="44"/>
        <v>2000</v>
      </c>
      <c r="I90" s="7">
        <f t="shared" si="39"/>
        <v>96</v>
      </c>
      <c r="J90" s="7">
        <f t="shared" si="40"/>
        <v>80</v>
      </c>
      <c r="K90" s="7">
        <f t="shared" si="41"/>
        <v>248</v>
      </c>
      <c r="L90" s="7">
        <f t="shared" si="42"/>
        <v>560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6" t="s">
        <v>23</v>
      </c>
      <c r="B91" s="6">
        <v>250.0</v>
      </c>
      <c r="C91" s="6">
        <v>20.0</v>
      </c>
      <c r="D91" s="6">
        <v>13.0</v>
      </c>
      <c r="E91" s="6">
        <v>4.0</v>
      </c>
      <c r="F91" s="7"/>
      <c r="G91" s="6">
        <v>2.5</v>
      </c>
      <c r="H91" s="7">
        <f t="shared" si="44"/>
        <v>625</v>
      </c>
      <c r="I91" s="7">
        <f t="shared" si="39"/>
        <v>50</v>
      </c>
      <c r="J91" s="7">
        <f t="shared" si="40"/>
        <v>10</v>
      </c>
      <c r="K91" s="7">
        <f t="shared" si="41"/>
        <v>32.5</v>
      </c>
      <c r="L91" s="7">
        <f t="shared" si="42"/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6" t="s">
        <v>36</v>
      </c>
      <c r="B92" s="6">
        <v>110.0</v>
      </c>
      <c r="C92" s="6">
        <v>6.0</v>
      </c>
      <c r="D92" s="6">
        <v>10.0</v>
      </c>
      <c r="E92" s="6">
        <v>7.0</v>
      </c>
      <c r="F92" s="6">
        <v>31.0</v>
      </c>
      <c r="G92" s="6">
        <v>3.0</v>
      </c>
      <c r="H92" s="7">
        <f t="shared" si="44"/>
        <v>330</v>
      </c>
      <c r="I92" s="7">
        <f t="shared" si="39"/>
        <v>18</v>
      </c>
      <c r="J92" s="7">
        <f t="shared" si="40"/>
        <v>21</v>
      </c>
      <c r="K92" s="7">
        <f t="shared" si="41"/>
        <v>30</v>
      </c>
      <c r="L92" s="7">
        <f t="shared" si="42"/>
        <v>93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6"/>
      <c r="B93" s="6"/>
      <c r="C93" s="7"/>
      <c r="D93" s="7"/>
      <c r="E93" s="7"/>
      <c r="F93" s="7"/>
      <c r="G93" s="6"/>
      <c r="H93" s="6" t="s">
        <v>17</v>
      </c>
      <c r="I93" s="7">
        <f t="shared" si="39"/>
        <v>0</v>
      </c>
      <c r="J93" s="7">
        <f t="shared" si="40"/>
        <v>0</v>
      </c>
      <c r="K93" s="7">
        <f t="shared" si="41"/>
        <v>0</v>
      </c>
      <c r="L93" s="7">
        <f t="shared" si="42"/>
        <v>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6" t="s">
        <v>29</v>
      </c>
      <c r="B94" s="6">
        <v>370.0</v>
      </c>
      <c r="C94" s="6">
        <v>8.0</v>
      </c>
      <c r="D94" s="6">
        <v>33.0</v>
      </c>
      <c r="E94" s="6">
        <v>36.0</v>
      </c>
      <c r="F94" s="6">
        <v>85.0</v>
      </c>
      <c r="G94" s="6">
        <v>1.0</v>
      </c>
      <c r="H94" s="6">
        <v>370.0</v>
      </c>
      <c r="I94" s="7">
        <f t="shared" si="39"/>
        <v>8</v>
      </c>
      <c r="J94" s="7">
        <f t="shared" si="40"/>
        <v>36</v>
      </c>
      <c r="K94" s="7">
        <f t="shared" si="41"/>
        <v>33</v>
      </c>
      <c r="L94" s="7">
        <f t="shared" si="42"/>
        <v>85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6" t="s">
        <v>25</v>
      </c>
      <c r="B95" s="6">
        <v>130.0</v>
      </c>
      <c r="C95" s="6">
        <v>0.0</v>
      </c>
      <c r="D95" s="6">
        <v>24.0</v>
      </c>
      <c r="E95" s="6">
        <v>7.0</v>
      </c>
      <c r="F95" s="6">
        <v>35.0</v>
      </c>
      <c r="G95" s="6">
        <v>6.0</v>
      </c>
      <c r="H95" s="7">
        <f t="shared" ref="H95:H98" si="45">B95*G95</f>
        <v>780</v>
      </c>
      <c r="I95" s="7">
        <f t="shared" si="39"/>
        <v>0</v>
      </c>
      <c r="J95" s="7">
        <f t="shared" si="40"/>
        <v>42</v>
      </c>
      <c r="K95" s="7">
        <f t="shared" si="41"/>
        <v>144</v>
      </c>
      <c r="L95" s="7">
        <f t="shared" si="42"/>
        <v>210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6" t="s">
        <v>26</v>
      </c>
      <c r="B96" s="6">
        <v>30.0</v>
      </c>
      <c r="C96" s="6">
        <v>1.0</v>
      </c>
      <c r="D96" s="6">
        <v>8.0</v>
      </c>
      <c r="E96" s="6">
        <v>3.0</v>
      </c>
      <c r="F96" s="6">
        <v>13.0</v>
      </c>
      <c r="G96" s="6">
        <v>5.0</v>
      </c>
      <c r="H96" s="7">
        <f t="shared" si="45"/>
        <v>150</v>
      </c>
      <c r="I96" s="7">
        <f t="shared" si="39"/>
        <v>5</v>
      </c>
      <c r="J96" s="7">
        <f t="shared" si="40"/>
        <v>15</v>
      </c>
      <c r="K96" s="7">
        <f t="shared" si="41"/>
        <v>40</v>
      </c>
      <c r="L96" s="7">
        <f t="shared" si="42"/>
        <v>65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6" t="s">
        <v>27</v>
      </c>
      <c r="B97" s="6">
        <v>120.0</v>
      </c>
      <c r="C97" s="6">
        <v>14.0</v>
      </c>
      <c r="D97" s="6">
        <v>0.0</v>
      </c>
      <c r="E97" s="6">
        <v>0.0</v>
      </c>
      <c r="F97" s="6">
        <v>15.0</v>
      </c>
      <c r="G97" s="6">
        <v>4.0</v>
      </c>
      <c r="H97" s="7">
        <f t="shared" si="45"/>
        <v>480</v>
      </c>
      <c r="I97" s="7">
        <f t="shared" si="39"/>
        <v>56</v>
      </c>
      <c r="J97" s="7">
        <f t="shared" si="40"/>
        <v>0</v>
      </c>
      <c r="K97" s="7">
        <f t="shared" si="41"/>
        <v>0</v>
      </c>
      <c r="L97" s="7">
        <f t="shared" si="42"/>
        <v>60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6" t="s">
        <v>28</v>
      </c>
      <c r="B98" s="6">
        <v>0.0</v>
      </c>
      <c r="C98" s="6">
        <v>0.0</v>
      </c>
      <c r="D98" s="6">
        <v>0.0</v>
      </c>
      <c r="E98" s="6">
        <v>0.0</v>
      </c>
      <c r="F98" s="6">
        <v>0.0</v>
      </c>
      <c r="G98" s="6">
        <v>0.0</v>
      </c>
      <c r="H98" s="7">
        <f t="shared" si="45"/>
        <v>0</v>
      </c>
      <c r="I98" s="7">
        <f t="shared" si="39"/>
        <v>0</v>
      </c>
      <c r="J98" s="7">
        <f t="shared" si="40"/>
        <v>0</v>
      </c>
      <c r="K98" s="7">
        <f t="shared" si="41"/>
        <v>0</v>
      </c>
      <c r="L98" s="7">
        <f t="shared" si="42"/>
        <v>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1"/>
      <c r="B99" s="2"/>
      <c r="C99" s="2"/>
      <c r="D99" s="2"/>
      <c r="E99" s="2"/>
      <c r="F99" s="2"/>
      <c r="G99" s="2"/>
      <c r="H99" s="2"/>
      <c r="I99" s="8"/>
      <c r="J99" s="8"/>
      <c r="K99" s="8"/>
      <c r="L99" s="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1" t="s">
        <v>30</v>
      </c>
      <c r="B100" s="2"/>
      <c r="C100" s="2"/>
      <c r="D100" s="2"/>
      <c r="E100" s="2"/>
      <c r="F100" s="2"/>
      <c r="G100" s="2"/>
      <c r="H100" s="2">
        <f>sum(H78:H98)</f>
        <v>11420</v>
      </c>
      <c r="I100" s="9">
        <f t="shared" ref="I100:K100" si="46">sum(I79:I98)</f>
        <v>767.5</v>
      </c>
      <c r="J100" s="9">
        <f t="shared" si="46"/>
        <v>476</v>
      </c>
      <c r="K100" s="9">
        <f t="shared" si="46"/>
        <v>961.5</v>
      </c>
      <c r="L100" s="10">
        <f>sum(L79:L98)/28/16</f>
        <v>5.243303571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9" t="s">
        <v>31</v>
      </c>
      <c r="B101" s="8"/>
      <c r="C101" s="8"/>
      <c r="D101" s="8"/>
      <c r="E101" s="8"/>
      <c r="F101" s="8"/>
      <c r="G101" s="8"/>
      <c r="H101" s="8"/>
      <c r="I101" s="10">
        <f>I100*9</f>
        <v>6907.5</v>
      </c>
      <c r="J101" s="9">
        <f t="shared" ref="J101:K101" si="47">J100*4</f>
        <v>1904</v>
      </c>
      <c r="K101" s="9">
        <f t="shared" si="47"/>
        <v>3846</v>
      </c>
      <c r="L101" s="11" t="s">
        <v>32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9" t="s">
        <v>33</v>
      </c>
      <c r="B102" s="8"/>
      <c r="C102" s="8"/>
      <c r="D102" s="8"/>
      <c r="E102" s="8"/>
      <c r="F102" s="8"/>
      <c r="G102" s="8"/>
      <c r="H102" s="8"/>
      <c r="I102" s="10">
        <f>I101/H100*100</f>
        <v>60.48598949</v>
      </c>
      <c r="J102" s="10">
        <f>J101/H100*100</f>
        <v>16.67250438</v>
      </c>
      <c r="K102" s="10">
        <f>K101/H100*100</f>
        <v>33.67775832</v>
      </c>
      <c r="L102" s="11" t="s">
        <v>17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3" t="s">
        <v>48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6" t="s">
        <v>12</v>
      </c>
      <c r="B105" s="6">
        <v>0.0</v>
      </c>
      <c r="C105" s="6">
        <v>0.0</v>
      </c>
      <c r="D105" s="6">
        <v>0.0</v>
      </c>
      <c r="E105" s="6">
        <v>0.0</v>
      </c>
      <c r="F105" s="6">
        <v>0.0</v>
      </c>
      <c r="G105" s="6">
        <v>0.0</v>
      </c>
      <c r="H105" s="6">
        <v>0.0</v>
      </c>
      <c r="I105" s="7">
        <f t="shared" ref="I105:I117" si="48">C105*G105</f>
        <v>0</v>
      </c>
      <c r="J105" s="7">
        <f t="shared" ref="J105:J117" si="49">E105*G105</f>
        <v>0</v>
      </c>
      <c r="K105" s="7">
        <f t="shared" ref="K105:K117" si="50">D105*G105</f>
        <v>0</v>
      </c>
      <c r="L105" s="7">
        <f t="shared" ref="L105:L117" si="51">F105*G105</f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6" t="s">
        <v>13</v>
      </c>
      <c r="B106" s="6">
        <v>75.0</v>
      </c>
      <c r="C106" s="6">
        <v>3.0</v>
      </c>
      <c r="D106" s="6">
        <v>3.0</v>
      </c>
      <c r="E106" s="6">
        <v>0.0</v>
      </c>
      <c r="F106" s="6">
        <v>4.0</v>
      </c>
      <c r="G106" s="6">
        <v>5.0</v>
      </c>
      <c r="H106" s="7">
        <f t="shared" ref="H106:H109" si="52">B106*G106</f>
        <v>375</v>
      </c>
      <c r="I106" s="7">
        <f t="shared" si="48"/>
        <v>15</v>
      </c>
      <c r="J106" s="7">
        <f t="shared" si="49"/>
        <v>0</v>
      </c>
      <c r="K106" s="7">
        <f t="shared" si="50"/>
        <v>15</v>
      </c>
      <c r="L106" s="7">
        <f t="shared" si="51"/>
        <v>20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6" t="s">
        <v>14</v>
      </c>
      <c r="B107" s="6">
        <v>30.0</v>
      </c>
      <c r="C107" s="6">
        <v>5.0</v>
      </c>
      <c r="D107" s="6">
        <v>7.0</v>
      </c>
      <c r="E107" s="6">
        <v>1.0</v>
      </c>
      <c r="F107" s="6">
        <v>10.0</v>
      </c>
      <c r="G107" s="6">
        <v>5.0</v>
      </c>
      <c r="H107" s="7">
        <f t="shared" si="52"/>
        <v>150</v>
      </c>
      <c r="I107" s="7">
        <f t="shared" si="48"/>
        <v>25</v>
      </c>
      <c r="J107" s="7">
        <f t="shared" si="49"/>
        <v>5</v>
      </c>
      <c r="K107" s="7">
        <f t="shared" si="50"/>
        <v>35</v>
      </c>
      <c r="L107" s="7">
        <f t="shared" si="51"/>
        <v>50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6" t="s">
        <v>15</v>
      </c>
      <c r="B108" s="6">
        <v>70.0</v>
      </c>
      <c r="C108" s="6">
        <v>2.5</v>
      </c>
      <c r="D108" s="6">
        <v>1.0</v>
      </c>
      <c r="E108" s="6">
        <v>10.0</v>
      </c>
      <c r="F108" s="6">
        <v>15.0</v>
      </c>
      <c r="G108" s="6">
        <v>5.0</v>
      </c>
      <c r="H108" s="7">
        <f t="shared" si="52"/>
        <v>350</v>
      </c>
      <c r="I108" s="7">
        <f t="shared" si="48"/>
        <v>12.5</v>
      </c>
      <c r="J108" s="7">
        <f t="shared" si="49"/>
        <v>50</v>
      </c>
      <c r="K108" s="7">
        <f t="shared" si="50"/>
        <v>5</v>
      </c>
      <c r="L108" s="7">
        <f t="shared" si="51"/>
        <v>75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6" t="s">
        <v>40</v>
      </c>
      <c r="B109" s="6">
        <v>60.0</v>
      </c>
      <c r="C109" s="6">
        <v>5.0</v>
      </c>
      <c r="D109" s="6">
        <v>5.0</v>
      </c>
      <c r="E109" s="6">
        <v>3.0</v>
      </c>
      <c r="F109" s="6">
        <v>13.0</v>
      </c>
      <c r="G109" s="6">
        <v>5.0</v>
      </c>
      <c r="H109" s="7">
        <f t="shared" si="52"/>
        <v>300</v>
      </c>
      <c r="I109" s="7">
        <f t="shared" si="48"/>
        <v>25</v>
      </c>
      <c r="J109" s="7">
        <f t="shared" si="49"/>
        <v>15</v>
      </c>
      <c r="K109" s="7">
        <f t="shared" si="50"/>
        <v>25</v>
      </c>
      <c r="L109" s="7">
        <f t="shared" si="51"/>
        <v>65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6"/>
      <c r="B110" s="6"/>
      <c r="C110" s="6"/>
      <c r="D110" s="6"/>
      <c r="E110" s="6"/>
      <c r="F110" s="6"/>
      <c r="G110" s="6"/>
      <c r="H110" s="7"/>
      <c r="I110" s="7">
        <f t="shared" si="48"/>
        <v>0</v>
      </c>
      <c r="J110" s="7">
        <f t="shared" si="49"/>
        <v>0</v>
      </c>
      <c r="K110" s="7">
        <f t="shared" si="50"/>
        <v>0</v>
      </c>
      <c r="L110" s="7">
        <f t="shared" si="51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6" t="s">
        <v>49</v>
      </c>
      <c r="B111" s="6">
        <v>520.0</v>
      </c>
      <c r="C111" s="6">
        <v>36.0</v>
      </c>
      <c r="D111" s="6">
        <v>43.0</v>
      </c>
      <c r="E111" s="6">
        <v>10.0</v>
      </c>
      <c r="F111" s="6">
        <v>92.0</v>
      </c>
      <c r="G111" s="6">
        <v>1.0</v>
      </c>
      <c r="H111" s="7">
        <f t="shared" ref="H111:H114" si="53">B111*G111</f>
        <v>520</v>
      </c>
      <c r="I111" s="7">
        <f t="shared" si="48"/>
        <v>36</v>
      </c>
      <c r="J111" s="7">
        <f t="shared" si="49"/>
        <v>10</v>
      </c>
      <c r="K111" s="7">
        <f t="shared" si="50"/>
        <v>43</v>
      </c>
      <c r="L111" s="7">
        <f t="shared" si="51"/>
        <v>92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16" t="s">
        <v>47</v>
      </c>
      <c r="B112" s="6">
        <v>210.0</v>
      </c>
      <c r="C112" s="6">
        <v>17.0</v>
      </c>
      <c r="D112" s="6">
        <v>6.0</v>
      </c>
      <c r="E112" s="6">
        <v>12.0</v>
      </c>
      <c r="F112" s="6">
        <v>34.0</v>
      </c>
      <c r="G112" s="6">
        <v>4.0</v>
      </c>
      <c r="H112" s="7">
        <f t="shared" si="53"/>
        <v>840</v>
      </c>
      <c r="I112" s="7">
        <f t="shared" si="48"/>
        <v>68</v>
      </c>
      <c r="J112" s="7">
        <f t="shared" si="49"/>
        <v>48</v>
      </c>
      <c r="K112" s="7">
        <f t="shared" si="50"/>
        <v>24</v>
      </c>
      <c r="L112" s="7">
        <f t="shared" si="51"/>
        <v>136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6" t="s">
        <v>21</v>
      </c>
      <c r="B113" s="6">
        <v>200.0</v>
      </c>
      <c r="C113" s="6">
        <v>16.0</v>
      </c>
      <c r="D113" s="6">
        <v>14.0</v>
      </c>
      <c r="E113" s="6">
        <v>6.0</v>
      </c>
      <c r="F113" s="6">
        <v>42.0</v>
      </c>
      <c r="G113" s="6">
        <v>4.0</v>
      </c>
      <c r="H113" s="7">
        <f t="shared" si="53"/>
        <v>800</v>
      </c>
      <c r="I113" s="7">
        <f t="shared" si="48"/>
        <v>64</v>
      </c>
      <c r="J113" s="7">
        <f t="shared" si="49"/>
        <v>24</v>
      </c>
      <c r="K113" s="7">
        <f t="shared" si="50"/>
        <v>56</v>
      </c>
      <c r="L113" s="7">
        <f t="shared" si="51"/>
        <v>168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6" t="s">
        <v>37</v>
      </c>
      <c r="B114" s="6">
        <v>250.0</v>
      </c>
      <c r="C114" s="6">
        <v>12.0</v>
      </c>
      <c r="D114" s="6">
        <v>31.0</v>
      </c>
      <c r="E114" s="6">
        <v>10.0</v>
      </c>
      <c r="F114" s="6">
        <v>70.0</v>
      </c>
      <c r="G114" s="6">
        <v>10.0</v>
      </c>
      <c r="H114" s="7">
        <f t="shared" si="53"/>
        <v>2500</v>
      </c>
      <c r="I114" s="7">
        <f t="shared" si="48"/>
        <v>120</v>
      </c>
      <c r="J114" s="7">
        <f t="shared" si="49"/>
        <v>100</v>
      </c>
      <c r="K114" s="7">
        <f t="shared" si="50"/>
        <v>310</v>
      </c>
      <c r="L114" s="7">
        <f t="shared" si="51"/>
        <v>700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6" t="s">
        <v>36</v>
      </c>
      <c r="B115" s="6">
        <v>110.0</v>
      </c>
      <c r="C115" s="7"/>
      <c r="D115" s="7"/>
      <c r="E115" s="7"/>
      <c r="F115" s="7"/>
      <c r="G115" s="6">
        <v>2.0</v>
      </c>
      <c r="H115" s="6">
        <v>220.0</v>
      </c>
      <c r="I115" s="7">
        <f t="shared" si="48"/>
        <v>0</v>
      </c>
      <c r="J115" s="7">
        <f t="shared" si="49"/>
        <v>0</v>
      </c>
      <c r="K115" s="7">
        <f t="shared" si="50"/>
        <v>0</v>
      </c>
      <c r="L115" s="7">
        <f t="shared" si="51"/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6" t="s">
        <v>50</v>
      </c>
      <c r="B116" s="6">
        <v>180.0</v>
      </c>
      <c r="C116" s="6">
        <v>14.0</v>
      </c>
      <c r="D116" s="6">
        <v>8.0</v>
      </c>
      <c r="E116" s="6">
        <v>9.0</v>
      </c>
      <c r="F116" s="6">
        <v>32.0</v>
      </c>
      <c r="G116" s="6">
        <v>1.0</v>
      </c>
      <c r="H116" s="6">
        <v>180.0</v>
      </c>
      <c r="I116" s="7">
        <f t="shared" si="48"/>
        <v>14</v>
      </c>
      <c r="J116" s="7">
        <f t="shared" si="49"/>
        <v>9</v>
      </c>
      <c r="K116" s="7">
        <f t="shared" si="50"/>
        <v>8</v>
      </c>
      <c r="L116" s="7">
        <f t="shared" si="51"/>
        <v>32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6" t="s">
        <v>29</v>
      </c>
      <c r="B117" s="6">
        <v>370.0</v>
      </c>
      <c r="C117" s="6">
        <v>8.0</v>
      </c>
      <c r="D117" s="6">
        <v>33.0</v>
      </c>
      <c r="E117" s="6">
        <v>36.0</v>
      </c>
      <c r="F117" s="6">
        <v>85.0</v>
      </c>
      <c r="G117" s="6">
        <v>1.0</v>
      </c>
      <c r="H117" s="6">
        <v>370.0</v>
      </c>
      <c r="I117" s="7">
        <f t="shared" si="48"/>
        <v>8</v>
      </c>
      <c r="J117" s="7">
        <f t="shared" si="49"/>
        <v>36</v>
      </c>
      <c r="K117" s="7">
        <f t="shared" si="50"/>
        <v>33</v>
      </c>
      <c r="L117" s="7">
        <f t="shared" si="51"/>
        <v>85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9"/>
      <c r="B118" s="9"/>
      <c r="C118" s="8"/>
      <c r="D118" s="8"/>
      <c r="E118" s="8"/>
      <c r="F118" s="8"/>
      <c r="G118" s="9"/>
      <c r="H118" s="9" t="s">
        <v>17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1" t="s">
        <v>30</v>
      </c>
      <c r="B119" s="2"/>
      <c r="C119" s="2"/>
      <c r="D119" s="2"/>
      <c r="E119" s="2"/>
      <c r="F119" s="2"/>
      <c r="G119" s="2"/>
      <c r="H119" s="2">
        <f t="shared" ref="H119:K119" si="54">sum(H105:H117)</f>
        <v>6605</v>
      </c>
      <c r="I119" s="9">
        <f t="shared" si="54"/>
        <v>387.5</v>
      </c>
      <c r="J119" s="9">
        <f t="shared" si="54"/>
        <v>297</v>
      </c>
      <c r="K119" s="9">
        <f t="shared" si="54"/>
        <v>554</v>
      </c>
      <c r="L119" s="10">
        <f>sum(L105:L117)/28/16</f>
        <v>3.176339286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9" t="s">
        <v>31</v>
      </c>
      <c r="B120" s="8"/>
      <c r="C120" s="8"/>
      <c r="D120" s="8"/>
      <c r="E120" s="8"/>
      <c r="F120" s="8"/>
      <c r="G120" s="8"/>
      <c r="H120" s="8"/>
      <c r="I120" s="10">
        <f>I119*9</f>
        <v>3487.5</v>
      </c>
      <c r="J120" s="9">
        <f t="shared" ref="J120:K120" si="55">J119*4</f>
        <v>1188</v>
      </c>
      <c r="K120" s="9">
        <f t="shared" si="55"/>
        <v>2216</v>
      </c>
      <c r="L120" s="11" t="s">
        <v>32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9" t="s">
        <v>33</v>
      </c>
      <c r="B121" s="8"/>
      <c r="C121" s="8"/>
      <c r="D121" s="8"/>
      <c r="E121" s="8"/>
      <c r="F121" s="8"/>
      <c r="G121" s="8"/>
      <c r="H121" s="8"/>
      <c r="I121" s="10">
        <f>I120/H119*100</f>
        <v>52.8009084</v>
      </c>
      <c r="J121" s="10">
        <f>J120/H119*100</f>
        <v>17.98637396</v>
      </c>
      <c r="K121" s="10">
        <f>K120/H119*100</f>
        <v>33.55034065</v>
      </c>
      <c r="L121" s="11" t="s">
        <v>17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3" t="s">
        <v>51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3" t="s">
        <v>52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6" t="s">
        <v>12</v>
      </c>
      <c r="B126" s="6">
        <v>0.0</v>
      </c>
      <c r="C126" s="6">
        <v>0.0</v>
      </c>
      <c r="D126" s="6">
        <v>0.0</v>
      </c>
      <c r="E126" s="6">
        <v>0.0</v>
      </c>
      <c r="F126" s="6">
        <v>0.0</v>
      </c>
      <c r="G126" s="6">
        <v>0.0</v>
      </c>
      <c r="H126" s="6">
        <v>0.0</v>
      </c>
      <c r="I126" s="7">
        <f>C126*F126</f>
        <v>0</v>
      </c>
      <c r="J126" s="7">
        <f t="shared" ref="J126:J136" si="56">E126*G126</f>
        <v>0</v>
      </c>
      <c r="K126" s="7">
        <f t="shared" ref="K126:K136" si="57">D126*G126</f>
        <v>0</v>
      </c>
      <c r="L126" s="7">
        <f t="shared" ref="L126:L136" si="58">F126*G126</f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6" t="s">
        <v>13</v>
      </c>
      <c r="B127" s="6">
        <v>75.0</v>
      </c>
      <c r="C127" s="6">
        <v>3.0</v>
      </c>
      <c r="D127" s="6">
        <v>3.0</v>
      </c>
      <c r="E127" s="6">
        <v>0.0</v>
      </c>
      <c r="F127" s="6">
        <v>4.0</v>
      </c>
      <c r="G127" s="6">
        <v>5.0</v>
      </c>
      <c r="H127" s="7">
        <f t="shared" ref="H127:H134" si="59">B127*G127</f>
        <v>375</v>
      </c>
      <c r="I127" s="7">
        <f t="shared" ref="I127:I136" si="60">C127*G127</f>
        <v>15</v>
      </c>
      <c r="J127" s="7">
        <f t="shared" si="56"/>
        <v>0</v>
      </c>
      <c r="K127" s="7">
        <f t="shared" si="57"/>
        <v>15</v>
      </c>
      <c r="L127" s="7">
        <f t="shared" si="58"/>
        <v>20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6" t="s">
        <v>14</v>
      </c>
      <c r="B128" s="6">
        <v>30.0</v>
      </c>
      <c r="C128" s="6">
        <v>5.0</v>
      </c>
      <c r="D128" s="6">
        <v>7.0</v>
      </c>
      <c r="E128" s="6">
        <v>1.0</v>
      </c>
      <c r="F128" s="6">
        <v>10.0</v>
      </c>
      <c r="G128" s="6">
        <v>5.0</v>
      </c>
      <c r="H128" s="7">
        <f t="shared" si="59"/>
        <v>150</v>
      </c>
      <c r="I128" s="7">
        <f t="shared" si="60"/>
        <v>25</v>
      </c>
      <c r="J128" s="7">
        <f t="shared" si="56"/>
        <v>5</v>
      </c>
      <c r="K128" s="7">
        <f t="shared" si="57"/>
        <v>35</v>
      </c>
      <c r="L128" s="7">
        <f t="shared" si="58"/>
        <v>50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6" t="s">
        <v>15</v>
      </c>
      <c r="B129" s="6">
        <v>70.0</v>
      </c>
      <c r="C129" s="6">
        <v>2.5</v>
      </c>
      <c r="D129" s="6">
        <v>1.0</v>
      </c>
      <c r="E129" s="6">
        <v>10.0</v>
      </c>
      <c r="F129" s="6">
        <v>15.0</v>
      </c>
      <c r="G129" s="6">
        <v>5.0</v>
      </c>
      <c r="H129" s="7">
        <f t="shared" si="59"/>
        <v>350</v>
      </c>
      <c r="I129" s="7">
        <f t="shared" si="60"/>
        <v>12.5</v>
      </c>
      <c r="J129" s="7">
        <f t="shared" si="56"/>
        <v>50</v>
      </c>
      <c r="K129" s="7">
        <f t="shared" si="57"/>
        <v>5</v>
      </c>
      <c r="L129" s="7">
        <f t="shared" si="58"/>
        <v>75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6" t="s">
        <v>53</v>
      </c>
      <c r="B130" s="6">
        <v>35.0</v>
      </c>
      <c r="C130" s="6">
        <v>1.0</v>
      </c>
      <c r="D130" s="6">
        <v>2.0</v>
      </c>
      <c r="E130" s="6">
        <v>0.0</v>
      </c>
      <c r="F130" s="6">
        <v>3.0</v>
      </c>
      <c r="G130" s="6">
        <v>12.0</v>
      </c>
      <c r="H130" s="7">
        <f t="shared" si="59"/>
        <v>420</v>
      </c>
      <c r="I130" s="7">
        <f t="shared" si="60"/>
        <v>12</v>
      </c>
      <c r="J130" s="7">
        <f t="shared" si="56"/>
        <v>0</v>
      </c>
      <c r="K130" s="7">
        <f t="shared" si="57"/>
        <v>24</v>
      </c>
      <c r="L130" s="7">
        <f t="shared" si="58"/>
        <v>36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6" t="s">
        <v>49</v>
      </c>
      <c r="B131" s="6">
        <v>520.0</v>
      </c>
      <c r="C131" s="6">
        <v>38.0</v>
      </c>
      <c r="D131" s="6">
        <v>40.0</v>
      </c>
      <c r="E131" s="6">
        <v>11.0</v>
      </c>
      <c r="F131" s="6">
        <v>92.0</v>
      </c>
      <c r="G131" s="6">
        <v>1.0</v>
      </c>
      <c r="H131" s="7">
        <f t="shared" si="59"/>
        <v>520</v>
      </c>
      <c r="I131" s="7">
        <f t="shared" si="60"/>
        <v>38</v>
      </c>
      <c r="J131" s="7">
        <f t="shared" si="56"/>
        <v>11</v>
      </c>
      <c r="K131" s="7">
        <f t="shared" si="57"/>
        <v>40</v>
      </c>
      <c r="L131" s="7">
        <f t="shared" si="58"/>
        <v>92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16" t="s">
        <v>47</v>
      </c>
      <c r="B132" s="6">
        <v>200.0</v>
      </c>
      <c r="C132" s="6">
        <v>17.0</v>
      </c>
      <c r="D132" s="6">
        <v>6.0</v>
      </c>
      <c r="E132" s="6">
        <v>12.0</v>
      </c>
      <c r="F132" s="6">
        <v>34.0</v>
      </c>
      <c r="G132" s="6">
        <v>4.0</v>
      </c>
      <c r="H132" s="7">
        <f t="shared" si="59"/>
        <v>800</v>
      </c>
      <c r="I132" s="7">
        <f t="shared" si="60"/>
        <v>68</v>
      </c>
      <c r="J132" s="7">
        <f t="shared" si="56"/>
        <v>48</v>
      </c>
      <c r="K132" s="7">
        <f t="shared" si="57"/>
        <v>24</v>
      </c>
      <c r="L132" s="7">
        <f t="shared" si="58"/>
        <v>136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6" t="s">
        <v>21</v>
      </c>
      <c r="B133" s="6">
        <v>200.0</v>
      </c>
      <c r="C133" s="6">
        <v>16.0</v>
      </c>
      <c r="D133" s="6">
        <v>14.0</v>
      </c>
      <c r="E133" s="6">
        <v>6.0</v>
      </c>
      <c r="F133" s="6">
        <v>42.0</v>
      </c>
      <c r="G133" s="6">
        <v>4.0</v>
      </c>
      <c r="H133" s="7">
        <f t="shared" si="59"/>
        <v>800</v>
      </c>
      <c r="I133" s="7">
        <f t="shared" si="60"/>
        <v>64</v>
      </c>
      <c r="J133" s="7">
        <f t="shared" si="56"/>
        <v>24</v>
      </c>
      <c r="K133" s="7">
        <f t="shared" si="57"/>
        <v>56</v>
      </c>
      <c r="L133" s="7">
        <f t="shared" si="58"/>
        <v>168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6" t="s">
        <v>37</v>
      </c>
      <c r="B134" s="6">
        <v>260.0</v>
      </c>
      <c r="C134" s="6">
        <v>12.0</v>
      </c>
      <c r="D134" s="6">
        <v>31.0</v>
      </c>
      <c r="E134" s="6">
        <v>10.0</v>
      </c>
      <c r="F134" s="6">
        <v>70.0</v>
      </c>
      <c r="G134" s="6">
        <v>10.0</v>
      </c>
      <c r="H134" s="7">
        <f t="shared" si="59"/>
        <v>2600</v>
      </c>
      <c r="I134" s="7">
        <f t="shared" si="60"/>
        <v>120</v>
      </c>
      <c r="J134" s="7">
        <f t="shared" si="56"/>
        <v>100</v>
      </c>
      <c r="K134" s="7">
        <f t="shared" si="57"/>
        <v>310</v>
      </c>
      <c r="L134" s="7">
        <f t="shared" si="58"/>
        <v>700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6" t="s">
        <v>42</v>
      </c>
      <c r="B135" s="6">
        <v>110.0</v>
      </c>
      <c r="C135" s="6">
        <v>6.0</v>
      </c>
      <c r="D135" s="6">
        <v>10.0</v>
      </c>
      <c r="E135" s="6">
        <v>7.0</v>
      </c>
      <c r="F135" s="6">
        <v>31.0</v>
      </c>
      <c r="G135" s="6">
        <v>2.0</v>
      </c>
      <c r="H135" s="6">
        <v>220.0</v>
      </c>
      <c r="I135" s="7">
        <f t="shared" si="60"/>
        <v>12</v>
      </c>
      <c r="J135" s="7">
        <f t="shared" si="56"/>
        <v>14</v>
      </c>
      <c r="K135" s="7">
        <f t="shared" si="57"/>
        <v>20</v>
      </c>
      <c r="L135" s="7">
        <f t="shared" si="58"/>
        <v>62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6" t="s">
        <v>29</v>
      </c>
      <c r="B136" s="6">
        <v>340.0</v>
      </c>
      <c r="C136" s="6">
        <v>7.0</v>
      </c>
      <c r="D136" s="6">
        <v>38.0</v>
      </c>
      <c r="E136" s="6">
        <v>35.0</v>
      </c>
      <c r="F136" s="6">
        <v>85.0</v>
      </c>
      <c r="G136" s="6">
        <v>1.0</v>
      </c>
      <c r="H136" s="7">
        <f>B136*G136</f>
        <v>340</v>
      </c>
      <c r="I136" s="7">
        <f t="shared" si="60"/>
        <v>7</v>
      </c>
      <c r="J136" s="7">
        <f t="shared" si="56"/>
        <v>35</v>
      </c>
      <c r="K136" s="7">
        <f t="shared" si="57"/>
        <v>38</v>
      </c>
      <c r="L136" s="7">
        <f t="shared" si="58"/>
        <v>85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1"/>
      <c r="B137" s="2"/>
      <c r="C137" s="2"/>
      <c r="D137" s="2"/>
      <c r="E137" s="2"/>
      <c r="F137" s="2"/>
      <c r="G137" s="2"/>
      <c r="H137" s="2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1" t="s">
        <v>30</v>
      </c>
      <c r="B138" s="2"/>
      <c r="C138" s="2"/>
      <c r="D138" s="2"/>
      <c r="E138" s="2"/>
      <c r="F138" s="2"/>
      <c r="G138" s="2"/>
      <c r="H138" s="2">
        <f t="shared" ref="H138:K138" si="61">sum(H123:H136)</f>
        <v>6575</v>
      </c>
      <c r="I138" s="9">
        <f t="shared" si="61"/>
        <v>373.5</v>
      </c>
      <c r="J138" s="9">
        <f t="shared" si="61"/>
        <v>287</v>
      </c>
      <c r="K138" s="9">
        <f t="shared" si="61"/>
        <v>567</v>
      </c>
      <c r="L138" s="10">
        <f>sum(L123:L136)/28/16</f>
        <v>3.178571429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9" t="s">
        <v>31</v>
      </c>
      <c r="B139" s="8"/>
      <c r="C139" s="8"/>
      <c r="D139" s="8"/>
      <c r="E139" s="8"/>
      <c r="F139" s="8"/>
      <c r="G139" s="8"/>
      <c r="H139" s="8"/>
      <c r="I139" s="10">
        <f>I138*9</f>
        <v>3361.5</v>
      </c>
      <c r="J139" s="9">
        <f t="shared" ref="J139:K139" si="62">J138*4</f>
        <v>1148</v>
      </c>
      <c r="K139" s="9">
        <f t="shared" si="62"/>
        <v>2268</v>
      </c>
      <c r="L139" s="11" t="s">
        <v>32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9" t="s">
        <v>33</v>
      </c>
      <c r="B140" s="8"/>
      <c r="C140" s="8"/>
      <c r="D140" s="8"/>
      <c r="E140" s="8"/>
      <c r="F140" s="8"/>
      <c r="G140" s="8"/>
      <c r="H140" s="8"/>
      <c r="I140" s="10">
        <f>I139/H138*100</f>
        <v>51.12547529</v>
      </c>
      <c r="J140" s="10">
        <f>J139/H138*100</f>
        <v>17.46007605</v>
      </c>
      <c r="K140" s="10">
        <f>K139/H138*100</f>
        <v>34.49429658</v>
      </c>
      <c r="L140" s="11" t="s">
        <v>17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3" t="s">
        <v>54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6" t="s">
        <v>12</v>
      </c>
      <c r="B143" s="6">
        <v>0.0</v>
      </c>
      <c r="C143" s="6">
        <v>0.0</v>
      </c>
      <c r="D143" s="6">
        <v>0.0</v>
      </c>
      <c r="E143" s="6">
        <v>0.0</v>
      </c>
      <c r="F143" s="6">
        <v>0.0</v>
      </c>
      <c r="G143" s="6">
        <v>0.0</v>
      </c>
      <c r="H143" s="6">
        <v>0.0</v>
      </c>
      <c r="I143" s="7">
        <f t="shared" ref="I143:I147" si="63">C143*G143</f>
        <v>0</v>
      </c>
      <c r="J143" s="7">
        <f t="shared" ref="J143:J147" si="64">E143*G143</f>
        <v>0</v>
      </c>
      <c r="K143" s="7">
        <f t="shared" ref="K143:K147" si="65">D143*G143</f>
        <v>0</v>
      </c>
      <c r="L143" s="7">
        <f t="shared" ref="L143:L147" si="66">F143*G143</f>
        <v>0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6" t="s">
        <v>13</v>
      </c>
      <c r="B144" s="6">
        <v>75.0</v>
      </c>
      <c r="C144" s="6">
        <v>3.0</v>
      </c>
      <c r="D144" s="6">
        <v>3.0</v>
      </c>
      <c r="E144" s="6">
        <v>0.0</v>
      </c>
      <c r="F144" s="6">
        <v>4.0</v>
      </c>
      <c r="G144" s="6">
        <v>5.0</v>
      </c>
      <c r="H144" s="7">
        <f t="shared" ref="H144:H147" si="67">B144*G144</f>
        <v>375</v>
      </c>
      <c r="I144" s="7">
        <f t="shared" si="63"/>
        <v>15</v>
      </c>
      <c r="J144" s="7">
        <f t="shared" si="64"/>
        <v>0</v>
      </c>
      <c r="K144" s="7">
        <f t="shared" si="65"/>
        <v>15</v>
      </c>
      <c r="L144" s="7">
        <f t="shared" si="66"/>
        <v>20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6" t="s">
        <v>14</v>
      </c>
      <c r="B145" s="6">
        <v>30.0</v>
      </c>
      <c r="C145" s="6">
        <v>5.0</v>
      </c>
      <c r="D145" s="6">
        <v>7.0</v>
      </c>
      <c r="E145" s="6">
        <v>1.0</v>
      </c>
      <c r="F145" s="6">
        <v>10.0</v>
      </c>
      <c r="G145" s="6">
        <v>5.0</v>
      </c>
      <c r="H145" s="7">
        <f t="shared" si="67"/>
        <v>150</v>
      </c>
      <c r="I145" s="7">
        <f t="shared" si="63"/>
        <v>25</v>
      </c>
      <c r="J145" s="7">
        <f t="shared" si="64"/>
        <v>5</v>
      </c>
      <c r="K145" s="7">
        <f t="shared" si="65"/>
        <v>35</v>
      </c>
      <c r="L145" s="7">
        <f t="shared" si="66"/>
        <v>50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6" t="s">
        <v>15</v>
      </c>
      <c r="B146" s="6">
        <v>70.0</v>
      </c>
      <c r="C146" s="6">
        <v>2.5</v>
      </c>
      <c r="D146" s="6">
        <v>1.0</v>
      </c>
      <c r="E146" s="6">
        <v>10.0</v>
      </c>
      <c r="F146" s="6">
        <v>15.0</v>
      </c>
      <c r="G146" s="6">
        <v>5.0</v>
      </c>
      <c r="H146" s="7">
        <f t="shared" si="67"/>
        <v>350</v>
      </c>
      <c r="I146" s="7">
        <f t="shared" si="63"/>
        <v>12.5</v>
      </c>
      <c r="J146" s="7">
        <f t="shared" si="64"/>
        <v>50</v>
      </c>
      <c r="K146" s="7">
        <f t="shared" si="65"/>
        <v>5</v>
      </c>
      <c r="L146" s="7">
        <f t="shared" si="66"/>
        <v>75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6" t="s">
        <v>53</v>
      </c>
      <c r="B147" s="6">
        <v>35.0</v>
      </c>
      <c r="C147" s="6">
        <v>1.0</v>
      </c>
      <c r="D147" s="6">
        <v>2.0</v>
      </c>
      <c r="E147" s="6">
        <v>0.0</v>
      </c>
      <c r="F147" s="6">
        <v>3.0</v>
      </c>
      <c r="G147" s="6">
        <v>12.0</v>
      </c>
      <c r="H147" s="7">
        <f t="shared" si="67"/>
        <v>420</v>
      </c>
      <c r="I147" s="7">
        <f t="shared" si="63"/>
        <v>12</v>
      </c>
      <c r="J147" s="7">
        <f t="shared" si="64"/>
        <v>0</v>
      </c>
      <c r="K147" s="7">
        <f t="shared" si="65"/>
        <v>24</v>
      </c>
      <c r="L147" s="7">
        <f t="shared" si="66"/>
        <v>36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12"/>
      <c r="B148" s="6"/>
      <c r="C148" s="7"/>
      <c r="D148" s="7"/>
      <c r="E148" s="7"/>
      <c r="F148" s="7"/>
      <c r="G148" s="6"/>
      <c r="H148" s="6"/>
      <c r="I148" s="6" t="s">
        <v>17</v>
      </c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6" t="s">
        <v>18</v>
      </c>
      <c r="B149" s="6">
        <v>190.0</v>
      </c>
      <c r="C149" s="6">
        <v>17.0</v>
      </c>
      <c r="D149" s="6">
        <v>7.0</v>
      </c>
      <c r="E149" s="6">
        <v>7.0</v>
      </c>
      <c r="F149" s="6">
        <v>32.0</v>
      </c>
      <c r="G149" s="6">
        <v>14.0</v>
      </c>
      <c r="H149" s="6">
        <f t="shared" ref="H149:H154" si="68">B149*G149</f>
        <v>2660</v>
      </c>
      <c r="I149" s="7">
        <f t="shared" ref="I149:I154" si="69">C149*G149</f>
        <v>238</v>
      </c>
      <c r="J149" s="7">
        <f t="shared" ref="J149:J154" si="70">E149*G149</f>
        <v>98</v>
      </c>
      <c r="K149" s="7">
        <f t="shared" ref="K149:K154" si="71">D149*G149</f>
        <v>98</v>
      </c>
      <c r="L149" s="7">
        <f t="shared" ref="L149:L154" si="72">F149*G149</f>
        <v>448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6" t="s">
        <v>41</v>
      </c>
      <c r="B150" s="6">
        <v>100.0</v>
      </c>
      <c r="C150" s="6">
        <v>7.0</v>
      </c>
      <c r="D150" s="6">
        <v>17.0</v>
      </c>
      <c r="E150" s="6">
        <v>2.0</v>
      </c>
      <c r="F150" s="6">
        <v>28.0</v>
      </c>
      <c r="G150" s="6">
        <v>10.0</v>
      </c>
      <c r="H150" s="7">
        <f t="shared" si="68"/>
        <v>1000</v>
      </c>
      <c r="I150" s="7">
        <f t="shared" si="69"/>
        <v>70</v>
      </c>
      <c r="J150" s="7">
        <f t="shared" si="70"/>
        <v>20</v>
      </c>
      <c r="K150" s="7">
        <f t="shared" si="71"/>
        <v>170</v>
      </c>
      <c r="L150" s="7">
        <f t="shared" si="72"/>
        <v>280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6" t="s">
        <v>20</v>
      </c>
      <c r="B151" s="6">
        <v>200.0</v>
      </c>
      <c r="C151" s="6">
        <v>17.0</v>
      </c>
      <c r="D151" s="6">
        <v>6.0</v>
      </c>
      <c r="E151" s="6">
        <v>12.0</v>
      </c>
      <c r="F151" s="6">
        <v>34.0</v>
      </c>
      <c r="G151" s="6">
        <v>6.0</v>
      </c>
      <c r="H151" s="7">
        <f t="shared" si="68"/>
        <v>1200</v>
      </c>
      <c r="I151" s="7">
        <f t="shared" si="69"/>
        <v>102</v>
      </c>
      <c r="J151" s="7">
        <f t="shared" si="70"/>
        <v>72</v>
      </c>
      <c r="K151" s="7">
        <f t="shared" si="71"/>
        <v>36</v>
      </c>
      <c r="L151" s="7">
        <f t="shared" si="72"/>
        <v>204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6" t="s">
        <v>37</v>
      </c>
      <c r="B152" s="6">
        <v>260.0</v>
      </c>
      <c r="C152" s="6">
        <v>12.0</v>
      </c>
      <c r="D152" s="6">
        <v>31.0</v>
      </c>
      <c r="E152" s="6">
        <v>10.0</v>
      </c>
      <c r="F152" s="6">
        <v>70.0</v>
      </c>
      <c r="G152" s="6">
        <v>7.0</v>
      </c>
      <c r="H152" s="7">
        <f t="shared" si="68"/>
        <v>1820</v>
      </c>
      <c r="I152" s="7">
        <f t="shared" si="69"/>
        <v>84</v>
      </c>
      <c r="J152" s="7">
        <f t="shared" si="70"/>
        <v>70</v>
      </c>
      <c r="K152" s="7">
        <f t="shared" si="71"/>
        <v>217</v>
      </c>
      <c r="L152" s="7">
        <f t="shared" si="72"/>
        <v>490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6" t="s">
        <v>23</v>
      </c>
      <c r="B153" s="6">
        <v>250.0</v>
      </c>
      <c r="C153" s="6">
        <v>20.0</v>
      </c>
      <c r="D153" s="6">
        <v>13.0</v>
      </c>
      <c r="E153" s="6">
        <v>4.0</v>
      </c>
      <c r="F153" s="7"/>
      <c r="G153" s="6">
        <v>2.5</v>
      </c>
      <c r="H153" s="7">
        <f t="shared" si="68"/>
        <v>625</v>
      </c>
      <c r="I153" s="7">
        <f t="shared" si="69"/>
        <v>50</v>
      </c>
      <c r="J153" s="7">
        <f t="shared" si="70"/>
        <v>10</v>
      </c>
      <c r="K153" s="7">
        <f t="shared" si="71"/>
        <v>32.5</v>
      </c>
      <c r="L153" s="7">
        <f t="shared" si="72"/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6" t="s">
        <v>36</v>
      </c>
      <c r="B154" s="6">
        <v>110.0</v>
      </c>
      <c r="C154" s="6">
        <v>6.0</v>
      </c>
      <c r="D154" s="6">
        <v>10.0</v>
      </c>
      <c r="E154" s="6">
        <v>7.0</v>
      </c>
      <c r="F154" s="6">
        <v>31.0</v>
      </c>
      <c r="G154" s="6">
        <v>5.0</v>
      </c>
      <c r="H154" s="7">
        <f t="shared" si="68"/>
        <v>550</v>
      </c>
      <c r="I154" s="7">
        <f t="shared" si="69"/>
        <v>30</v>
      </c>
      <c r="J154" s="7">
        <f t="shared" si="70"/>
        <v>35</v>
      </c>
      <c r="K154" s="7">
        <f t="shared" si="71"/>
        <v>50</v>
      </c>
      <c r="L154" s="7">
        <f t="shared" si="72"/>
        <v>155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6"/>
      <c r="B155" s="6"/>
      <c r="C155" s="7"/>
      <c r="D155" s="7"/>
      <c r="E155" s="7"/>
      <c r="F155" s="7"/>
      <c r="G155" s="6"/>
      <c r="H155" s="7"/>
      <c r="I155" s="6" t="s">
        <v>17</v>
      </c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6" t="s">
        <v>25</v>
      </c>
      <c r="B156" s="6">
        <v>130.0</v>
      </c>
      <c r="C156" s="6">
        <v>0.0</v>
      </c>
      <c r="D156" s="6">
        <v>24.0</v>
      </c>
      <c r="E156" s="6">
        <v>7.0</v>
      </c>
      <c r="F156" s="6">
        <v>35.0</v>
      </c>
      <c r="G156" s="6">
        <v>6.0</v>
      </c>
      <c r="H156" s="7">
        <f>G156*B156</f>
        <v>780</v>
      </c>
      <c r="I156" s="7">
        <f t="shared" ref="I156:I159" si="73">C156*G156</f>
        <v>0</v>
      </c>
      <c r="J156" s="7">
        <f t="shared" ref="J156:J159" si="74">E156*G156</f>
        <v>42</v>
      </c>
      <c r="K156" s="7">
        <f t="shared" ref="K156:K159" si="75">D156*G156</f>
        <v>144</v>
      </c>
      <c r="L156" s="7">
        <f t="shared" ref="L156:L159" si="76">F156*G156</f>
        <v>210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6" t="s">
        <v>26</v>
      </c>
      <c r="B157" s="6">
        <v>30.0</v>
      </c>
      <c r="C157" s="6">
        <v>1.0</v>
      </c>
      <c r="D157" s="6">
        <v>8.0</v>
      </c>
      <c r="E157" s="6">
        <v>3.0</v>
      </c>
      <c r="F157" s="6">
        <v>13.0</v>
      </c>
      <c r="G157" s="6">
        <v>5.0</v>
      </c>
      <c r="H157" s="7">
        <f>B157*G157</f>
        <v>150</v>
      </c>
      <c r="I157" s="7">
        <f t="shared" si="73"/>
        <v>5</v>
      </c>
      <c r="J157" s="7">
        <f t="shared" si="74"/>
        <v>15</v>
      </c>
      <c r="K157" s="7">
        <f t="shared" si="75"/>
        <v>40</v>
      </c>
      <c r="L157" s="7">
        <f t="shared" si="76"/>
        <v>65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6" t="s">
        <v>27</v>
      </c>
      <c r="B158" s="6">
        <v>120.0</v>
      </c>
      <c r="C158" s="6">
        <v>14.0</v>
      </c>
      <c r="D158" s="6">
        <v>0.0</v>
      </c>
      <c r="E158" s="6">
        <v>0.0</v>
      </c>
      <c r="F158" s="6">
        <v>15.0</v>
      </c>
      <c r="G158" s="6">
        <v>4.0</v>
      </c>
      <c r="H158" s="7">
        <f>G158*B158</f>
        <v>480</v>
      </c>
      <c r="I158" s="7">
        <f t="shared" si="73"/>
        <v>56</v>
      </c>
      <c r="J158" s="7">
        <f t="shared" si="74"/>
        <v>0</v>
      </c>
      <c r="K158" s="7">
        <f t="shared" si="75"/>
        <v>0</v>
      </c>
      <c r="L158" s="7">
        <f t="shared" si="76"/>
        <v>60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6" t="s">
        <v>28</v>
      </c>
      <c r="B159" s="6">
        <v>0.0</v>
      </c>
      <c r="C159" s="6">
        <v>0.0</v>
      </c>
      <c r="D159" s="6">
        <v>0.0</v>
      </c>
      <c r="E159" s="6">
        <v>0.0</v>
      </c>
      <c r="F159" s="6">
        <v>0.0</v>
      </c>
      <c r="G159" s="6">
        <v>0.0</v>
      </c>
      <c r="H159" s="6">
        <v>0.0</v>
      </c>
      <c r="I159" s="7">
        <f t="shared" si="73"/>
        <v>0</v>
      </c>
      <c r="J159" s="7">
        <f t="shared" si="74"/>
        <v>0</v>
      </c>
      <c r="K159" s="7">
        <f t="shared" si="75"/>
        <v>0</v>
      </c>
      <c r="L159" s="7">
        <f t="shared" si="76"/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1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1" t="s">
        <v>30</v>
      </c>
      <c r="B161" s="2"/>
      <c r="C161" s="2"/>
      <c r="D161" s="2"/>
      <c r="E161" s="2"/>
      <c r="F161" s="2"/>
      <c r="G161" s="2"/>
      <c r="H161" s="2">
        <f t="shared" ref="H161:K161" si="77">sum(H147:H159)</f>
        <v>9685</v>
      </c>
      <c r="I161" s="9">
        <f t="shared" si="77"/>
        <v>647</v>
      </c>
      <c r="J161" s="9">
        <f t="shared" si="77"/>
        <v>362</v>
      </c>
      <c r="K161" s="9">
        <f t="shared" si="77"/>
        <v>811.5</v>
      </c>
      <c r="L161" s="10">
        <f>sum(L147:L159)/28/16</f>
        <v>4.348214286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9" t="s">
        <v>31</v>
      </c>
      <c r="B162" s="8"/>
      <c r="C162" s="8"/>
      <c r="D162" s="8"/>
      <c r="E162" s="8"/>
      <c r="F162" s="8"/>
      <c r="G162" s="8"/>
      <c r="H162" s="8"/>
      <c r="I162" s="10">
        <f>I161*9</f>
        <v>5823</v>
      </c>
      <c r="J162" s="9">
        <f t="shared" ref="J162:K162" si="78">J161*4</f>
        <v>1448</v>
      </c>
      <c r="K162" s="9">
        <f t="shared" si="78"/>
        <v>3246</v>
      </c>
      <c r="L162" s="11" t="s">
        <v>32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9" t="s">
        <v>33</v>
      </c>
      <c r="B163" s="8"/>
      <c r="C163" s="8"/>
      <c r="D163" s="8"/>
      <c r="E163" s="8"/>
      <c r="F163" s="8"/>
      <c r="G163" s="8"/>
      <c r="H163" s="8"/>
      <c r="I163" s="10">
        <f>I162/H161*100</f>
        <v>60.12390294</v>
      </c>
      <c r="J163" s="10">
        <f>J162/H161*100</f>
        <v>14.95095509</v>
      </c>
      <c r="K163" s="10">
        <f>K162/H161*100</f>
        <v>33.515746</v>
      </c>
      <c r="L163" s="11" t="s">
        <v>17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</row>
    <row r="1018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</row>
    <row r="1020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</row>
    <row r="102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</row>
    <row r="1024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</row>
    <row r="1026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</row>
    <row r="1028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</row>
    <row r="1030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</sheetData>
  <drawing r:id="rId1"/>
</worksheet>
</file>